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6"/>
  </externalReference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<sst xmlns="http://schemas.openxmlformats.org/spreadsheetml/2006/main" count="3275" uniqueCount="464">
  <si>
    <t>四川省公安厅</t>
  </si>
  <si>
    <t>2019年部门预算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</si>
  <si>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</si>
  <si>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</si>
  <si>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</si>
  <si>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</si>
  <si>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</si>
  <si>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</si>
  <si>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</si>
  <si>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</si>
  <si>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</si>
  <si>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</si>
  <si>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</si>
  <si>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</si>
  <si>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</si>
  <si>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</si>
  <si>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</si>
  <si>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</si>
  <si>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</si>
  <si>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</si>
  <si>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</si>
  <si>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</si>
  <si>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</si>
  <si>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</si>
  <si>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</si>
  <si>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</si>
  <si>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</si>
  <si>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</si>
  <si>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</si>
  <si>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</si>
  <si>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</si>
  <si>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</si>
  <si>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</si>
  <si>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</si>
  <si>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</si>
  <si>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</si>
  <si>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</si>
  <si>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</si>
  <si>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</si>
  <si>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</si>
  <si>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</si>
  <si>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</si>
  <si>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</si>
  <si>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</si>
  <si>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</si>
  <si>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</si>
  <si>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</si>
  <si>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</si>
  <si>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</si>
  <si>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</si>
  <si>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</si>
  <si>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</si>
  <si>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</si>
  <si>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</si>
  <si>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</si>
  <si>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</si>
  <si>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</si>
  <si>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</si>
  <si>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</si>
  <si>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</si>
  <si>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</si>
  <si>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</si>
  <si>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</si>
  <si>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</si>
  <si>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</si>
  <si>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</si>
  <si>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</si>
  <si>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</si>
  <si>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</si>
  <si>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</si>
  <si>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</si>
  <si>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</si>
  <si>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</si>
  <si>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</si>
  <si>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</si>
  <si>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</si>
  <si>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</si>
  <si>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</si>
  <si>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</si>
  <si>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</si>
  <si>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</si>
  <si>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</si>
  <si>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四川省公安厅</t>
  </si>
  <si>
    <t>201</t>
  </si>
  <si>
    <t>99</t>
  </si>
  <si>
    <t>204301</t>
  </si>
  <si>
    <t>204</t>
  </si>
  <si>
    <t>02</t>
  </si>
  <si>
    <t>01</t>
  </si>
  <si>
    <t xml:space="preserve">    行政运行</t>
  </si>
  <si>
    <t xml:space="preserve">    一般行政管理事务</t>
  </si>
  <si>
    <t>19</t>
  </si>
  <si>
    <t xml:space="preserve">    信息化建设</t>
  </si>
  <si>
    <t>20</t>
  </si>
  <si>
    <t xml:space="preserve">    执法办案</t>
  </si>
  <si>
    <t>205</t>
  </si>
  <si>
    <t>08</t>
  </si>
  <si>
    <t>03</t>
  </si>
  <si>
    <t xml:space="preserve">    培训支出</t>
  </si>
  <si>
    <t>206</t>
  </si>
  <si>
    <t>04</t>
  </si>
  <si>
    <t xml:space="preserve">    应用技术研究与开发</t>
  </si>
  <si>
    <t>208</t>
  </si>
  <si>
    <t>05</t>
  </si>
  <si>
    <t xml:space="preserve">    未归口管理的行政单位离退休</t>
  </si>
  <si>
    <t xml:space="preserve">    机关事业单位基本养老保险缴费支出</t>
  </si>
  <si>
    <t xml:space="preserve">    其他社会保障和就业支出</t>
  </si>
  <si>
    <t>210</t>
  </si>
  <si>
    <t>09</t>
  </si>
  <si>
    <t xml:space="preserve">    重大公共卫生专项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</si>
  <si>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</si>
  <si>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</si>
  <si>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</si>
  <si>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</si>
  <si>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</si>
  <si>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</si>
  <si>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204302</t>
  </si>
  <si>
    <t xml:space="preserve">  四川省公安厅机场公安局</t>
  </si>
  <si>
    <t>204306</t>
  </si>
  <si>
    <t xml:space="preserve">  四川省公安厅铁路工程公安局</t>
  </si>
  <si>
    <t>204307</t>
  </si>
  <si>
    <t>参照公务员法管理的事业单位（在蓉）</t>
  </si>
  <si>
    <t xml:space="preserve">  四川省公安厅档案馆</t>
  </si>
  <si>
    <t>204604</t>
  </si>
  <si>
    <t xml:space="preserve">    事业单位医疗</t>
  </si>
  <si>
    <t>机关服务中心</t>
  </si>
  <si>
    <t xml:space="preserve">  四川省公安厅后勤保障中心</t>
  </si>
  <si>
    <t>204601</t>
  </si>
  <si>
    <t xml:space="preserve">    机关服务</t>
  </si>
  <si>
    <t>机关事业单位（不在蓉）</t>
  </si>
  <si>
    <t xml:space="preserve">  四川省公安科研中心</t>
  </si>
  <si>
    <t>50</t>
  </si>
  <si>
    <t>204603</t>
  </si>
  <si>
    <t xml:space="preserve">    事业运行</t>
  </si>
  <si>
    <t>06</t>
  </si>
  <si>
    <t xml:space="preserve">    机关事业单位职业年金缴费支出</t>
  </si>
  <si>
    <t xml:space="preserve">  四川省公安信息通信中心</t>
  </si>
  <si>
    <t>204605</t>
  </si>
  <si>
    <t xml:space="preserve">  四川省公安报刊影视中心</t>
  </si>
  <si>
    <t>204606</t>
  </si>
  <si>
    <t>全额事业单位（在蓉）</t>
  </si>
  <si>
    <t xml:space="preserve">  四川省公安厅居民身份证制作中心</t>
  </si>
  <si>
    <t>204902</t>
  </si>
  <si>
    <t>幼儿园（在蓉）</t>
  </si>
  <si>
    <t xml:space="preserve">  四川省公安厅幼儿园</t>
  </si>
  <si>
    <t>204904</t>
  </si>
  <si>
    <t xml:space="preserve">    学前教育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</si>
  <si>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</si>
  <si>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</si>
  <si>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</si>
  <si>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</si>
  <si>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</si>
  <si>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</si>
  <si>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</si>
  <si>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</si>
  <si>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</si>
  <si>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</si>
  <si>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</si>
  <si>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</si>
  <si>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</si>
  <si>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</si>
  <si>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</si>
  <si>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</si>
  <si>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</si>
  <si>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</si>
  <si>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</si>
  <si>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</si>
  <si>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</si>
  <si>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</si>
  <si>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</si>
  <si>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</si>
  <si>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</si>
  <si>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</si>
  <si>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</si>
  <si>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</si>
  <si>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</si>
  <si>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</si>
  <si>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</si>
  <si>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</si>
  <si>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</si>
  <si>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</si>
  <si>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</si>
  <si>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</si>
  <si>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</si>
  <si>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</si>
  <si>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</si>
  <si>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</si>
  <si>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</si>
  <si>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</si>
  <si>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</si>
  <si>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</si>
  <si>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</si>
  <si>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</si>
  <si>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</si>
  <si>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</si>
  <si>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</si>
  <si>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</si>
  <si>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</si>
  <si>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</si>
  <si>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</si>
  <si>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</si>
  <si>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</si>
  <si>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</si>
  <si>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</si>
  <si>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</si>
  <si>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</si>
  <si>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</si>
  <si>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</si>
  <si>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</si>
  <si>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</si>
  <si>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</si>
  <si>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</si>
  <si>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</si>
  <si>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</si>
  <si>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</si>
  <si>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</si>
  <si>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</si>
  <si>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</si>
  <si>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</si>
  <si>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</si>
  <si>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</si>
  <si>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</si>
  <si>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</si>
  <si>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</si>
  <si>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</si>
  <si>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</si>
  <si>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公务用车购置</t>
  </si>
  <si>
    <t xml:space="preserve">      设备购置</t>
  </si>
  <si>
    <t>07</t>
  </si>
  <si>
    <t xml:space="preserve">      大型修缮</t>
  </si>
  <si>
    <t xml:space="preserve">    机关资本性支出（二）</t>
  </si>
  <si>
    <t>504</t>
  </si>
  <si>
    <t xml:space="preserve">      房屋建筑物购建</t>
  </si>
  <si>
    <t xml:space="preserve">      基础设施建设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</si>
  <si>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</si>
  <si>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</si>
  <si>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</si>
  <si>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</si>
  <si>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</si>
  <si>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</si>
  <si>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</si>
  <si>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</si>
  <si>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</si>
  <si>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</si>
  <si>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</si>
  <si>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</si>
  <si>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</si>
  <si>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</si>
  <si>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</si>
  <si>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</si>
  <si>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</si>
  <si>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</si>
  <si>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</si>
  <si>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</si>
  <si>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</si>
  <si>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</si>
  <si>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</si>
  <si>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</si>
  <si>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</si>
  <si>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</si>
  <si>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</si>
  <si>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</si>
  <si>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</si>
  <si>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</si>
  <si>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</si>
  <si>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</si>
  <si>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</si>
  <si>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</si>
  <si>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</si>
  <si>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</si>
  <si>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</si>
  <si>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</si>
  <si>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</si>
  <si>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</si>
  <si>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</si>
  <si>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</si>
  <si>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</si>
  <si>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</si>
  <si>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</si>
  <si>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</si>
  <si>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</si>
  <si>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</si>
  <si>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</si>
  <si>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</si>
  <si>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</si>
  <si>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</si>
  <si>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</si>
  <si>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</si>
  <si>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</si>
  <si>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</si>
  <si>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</si>
  <si>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</si>
  <si>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</si>
  <si>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</si>
  <si>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</si>
  <si>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</si>
  <si>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</si>
  <si>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</si>
  <si>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</si>
  <si>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</si>
  <si>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</si>
  <si>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</si>
  <si>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</si>
  <si>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</si>
  <si>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</si>
  <si>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</si>
  <si>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</si>
  <si>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</si>
  <si>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</si>
  <si>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</si>
  <si>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</si>
  <si>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</si>
  <si>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</si>
  <si>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</si>
  <si>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</si>
  <si>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</si>
  <si>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</si>
  <si>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</si>
  <si>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</si>
  <si>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</si>
  <si>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</si>
  <si>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</si>
  <si>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</si>
  <si>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</si>
  <si>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</si>
  <si>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</si>
  <si>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</si>
  <si>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</si>
  <si>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</si>
  <si>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</si>
  <si>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</si>
  <si>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</si>
  <si>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</si>
  <si>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</si>
  <si>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</si>
  <si>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</si>
  <si>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</si>
  <si>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</si>
  <si>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</si>
  <si>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公安</t>
  </si>
  <si>
    <t>教育支出</t>
  </si>
  <si>
    <t xml:space="preserve">  普通教育</t>
  </si>
  <si>
    <t xml:space="preserve">  进修及培训</t>
  </si>
  <si>
    <t>科学技术支出</t>
  </si>
  <si>
    <t xml:space="preserve">  技术研究与开发</t>
  </si>
  <si>
    <t>社会保障和就业支出</t>
  </si>
  <si>
    <t xml:space="preserve">  行政事业单位离退休</t>
  </si>
  <si>
    <t xml:space="preserve">  其他社会保障和就业支出</t>
  </si>
  <si>
    <t>卫生健康支出</t>
  </si>
  <si>
    <t xml:space="preserve">  公共卫生</t>
  </si>
  <si>
    <t xml:space="preserve">  行政事业单位医疗</t>
  </si>
  <si>
    <t>住房保障支出</t>
  </si>
  <si>
    <t xml:space="preserve">  住房改革支出</t>
  </si>
  <si>
    <t>表3-2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</si>
  <si>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</si>
  <si>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</si>
  <si>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</si>
  <si>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</si>
  <si>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</si>
  <si>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</si>
  <si>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</si>
  <si>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</si>
  <si>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</si>
  <si>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</si>
  <si>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</si>
  <si>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</si>
  <si>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</si>
  <si>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</si>
  <si>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</si>
  <si>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</si>
  <si>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</si>
  <si>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</si>
  <si>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</si>
  <si>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</si>
  <si>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</si>
  <si>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</si>
  <si>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</si>
  <si>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</si>
  <si>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</si>
  <si>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</si>
  <si>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</si>
  <si>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</si>
  <si>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</si>
  <si>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</si>
  <si>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</si>
  <si>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</si>
  <si>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</si>
  <si>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</si>
  <si>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</si>
  <si>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</si>
  <si>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</si>
  <si>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</si>
  <si>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</si>
  <si>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</si>
  <si>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</si>
  <si>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</si>
  <si>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</si>
  <si>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</si>
  <si>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</si>
  <si>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印刷费</t>
  </si>
  <si>
    <t xml:space="preserve">      绩效工资</t>
  </si>
  <si>
    <t>12</t>
  </si>
  <si>
    <t xml:space="preserve">      其他社会保障缴费</t>
  </si>
  <si>
    <t xml:space="preserve">      职业年金缴费</t>
  </si>
  <si>
    <t>表3-3</t>
  </si>
  <si>
    <t>一般公共预算项目支出预算表</t>
  </si>
  <si>
    <t>单位名称（项目）</t>
  </si>
  <si>
    <t xml:space="preserve">      公安办案（业务）经费</t>
  </si>
  <si>
    <t xml:space="preserve">      公安民警（机关）立功受奖表彰奖励</t>
  </si>
  <si>
    <t xml:space="preserve">      公安厅出入境制证中心业务系统暨设施设备建设</t>
  </si>
  <si>
    <t xml:space="preserve">      纪检专项工作经费</t>
  </si>
  <si>
    <t xml:space="preserve">      设备购置经费</t>
  </si>
  <si>
    <t xml:space="preserve">      司法救助经费</t>
  </si>
  <si>
    <t xml:space="preserve">      四川省公安厅财务综合管理系统</t>
  </si>
  <si>
    <t xml:space="preserve">      PGIS二三维一体化应用系统</t>
  </si>
  <si>
    <t xml:space="preserve">      PKI/PMI身份认证与访问控制系统升级建设项目 </t>
  </si>
  <si>
    <t xml:space="preserve">      大数据智能辅助办公系统</t>
  </si>
  <si>
    <t xml:space="preserve">      高危人员动态管控系统</t>
  </si>
  <si>
    <t xml:space="preserve">      机场公安局三台合一、大厅显示屏建设项目</t>
  </si>
  <si>
    <t xml:space="preserve">      警综平台运维及升级改造项目</t>
  </si>
  <si>
    <t xml:space="preserve">      民用无人机安全管理平台建设工程</t>
  </si>
  <si>
    <t xml:space="preserve">      四川公安基层实战业务系统</t>
  </si>
  <si>
    <t xml:space="preserve">      四川公安移动实战系统</t>
  </si>
  <si>
    <t xml:space="preserve">      四川公安移动应用上架检测、运行、分析系统项目</t>
  </si>
  <si>
    <t xml:space="preserve">      四川公安综合移动办公系统</t>
  </si>
  <si>
    <t xml:space="preserve">      四川警察网络学校</t>
  </si>
  <si>
    <t xml:space="preserve">      四川省个人信用信息基础数据资源库项目</t>
  </si>
  <si>
    <t xml:space="preserve">      四川省公安厅机关网络病毒防护系统建设项目</t>
  </si>
  <si>
    <t xml:space="preserve">      四川省公安厅资产管理信息系统</t>
  </si>
  <si>
    <t xml:space="preserve">      四川省公安信息网IP地址管理系统</t>
  </si>
  <si>
    <t xml:space="preserve">      信息化建设及网络运行维护经费</t>
  </si>
  <si>
    <t xml:space="preserve">      信息中心核心存储及云计算大数据服务器扩容</t>
  </si>
  <si>
    <t xml:space="preserve">      信息中心基础硬件设施项目</t>
  </si>
  <si>
    <t xml:space="preserve">      移动警务-刑专系统应用</t>
  </si>
  <si>
    <t xml:space="preserve">      执法视音频管理系统</t>
  </si>
  <si>
    <t xml:space="preserve">      治安重点人车预警管理及风险分析系统</t>
  </si>
  <si>
    <t xml:space="preserve">      智慧政工综合平台</t>
  </si>
  <si>
    <t xml:space="preserve">      禁毒专项</t>
  </si>
  <si>
    <t xml:space="preserve">      网安视频调度设备建设</t>
  </si>
  <si>
    <t xml:space="preserve">      刑事技术装备建设</t>
  </si>
  <si>
    <t xml:space="preserve">      公安时空大数据一体化协同体系与应急处置智能指挥示范</t>
  </si>
  <si>
    <t xml:space="preserve">      2019重大公共卫生服务中央补助资金（艾滋病）</t>
  </si>
  <si>
    <t xml:space="preserve">      政法统一着装经费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</si>
  <si>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</si>
  <si>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</si>
  <si>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</si>
  <si>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</si>
  <si>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</si>
  <si>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</si>
  <si>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</si>
  <si>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</si>
  <si>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</si>
  <si>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</si>
  <si>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</si>
  <si>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</si>
  <si>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</si>
  <si>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</si>
  <si>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</si>
  <si>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</si>
  <si>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 xml:space="preserve"> 其中：其他一般公共服务支出</t>
  </si>
  <si>
    <t>其中：其他一般公共服务支出</t>
  </si>
  <si>
    <t>其中：一般行政管理事务</t>
  </si>
  <si>
    <t>其中： 行政运行</t>
  </si>
  <si>
    <t xml:space="preserve">      办公经费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</si>
</sst>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0.00_ 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</borders>
  <cellStyleXfs count="10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3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7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vertical="center" wrapText="1"/>
      <protection/>
    </xf>
    <xf numFmtId="185" fontId="10" fillId="0" borderId="28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185" fontId="10" fillId="0" borderId="29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 applyProtection="1">
      <alignment horizontal="centerContinuous" vertical="center"/>
      <protection/>
    </xf>
    <xf numFmtId="0" fontId="7" fillId="0" borderId="33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\2019&#24180;&#24180;&#21021;&#39044;&#31639;&#23548;&#20837;\2019&#39044;&#31639;&#31995;&#32479;&#27169;&#26495;&#65288;&#39033;&#30446;&#25903;&#20986;&#23548;&#20837;&#24635;&#2596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3">
        <row r="2">
          <cell r="J2">
            <v>2</v>
          </cell>
        </row>
        <row r="3">
          <cell r="J3">
            <v>311.4</v>
          </cell>
        </row>
        <row r="4">
          <cell r="J4">
            <v>1870.84</v>
          </cell>
        </row>
        <row r="5">
          <cell r="J5">
            <v>63</v>
          </cell>
        </row>
        <row r="6">
          <cell r="J6">
            <v>45</v>
          </cell>
        </row>
        <row r="7">
          <cell r="J7">
            <v>55</v>
          </cell>
        </row>
        <row r="8">
          <cell r="J8">
            <v>15.86</v>
          </cell>
        </row>
        <row r="9">
          <cell r="J9">
            <v>337.92</v>
          </cell>
        </row>
        <row r="10">
          <cell r="J10">
            <v>183</v>
          </cell>
        </row>
        <row r="11">
          <cell r="J11">
            <v>918.43</v>
          </cell>
        </row>
        <row r="12">
          <cell r="J12">
            <v>200</v>
          </cell>
        </row>
        <row r="13">
          <cell r="J13">
            <v>50</v>
          </cell>
        </row>
        <row r="14">
          <cell r="J14">
            <v>155</v>
          </cell>
        </row>
        <row r="15">
          <cell r="J15">
            <v>1260</v>
          </cell>
        </row>
        <row r="16">
          <cell r="J16">
            <v>415.8</v>
          </cell>
        </row>
        <row r="17">
          <cell r="J17">
            <v>94.5</v>
          </cell>
        </row>
        <row r="18">
          <cell r="J18">
            <v>539.85</v>
          </cell>
        </row>
        <row r="19">
          <cell r="J19">
            <v>15</v>
          </cell>
        </row>
        <row r="20">
          <cell r="J20">
            <v>203.97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4"/>
      <c r="F1" s="10"/>
      <c r="G1" s="10"/>
      <c r="H1" s="8" t="s">
        <v>443</v>
      </c>
    </row>
    <row r="2" spans="1:8" ht="25.5" customHeight="1">
      <c r="A2" s="93" t="s">
        <v>444</v>
      </c>
      <c r="B2" s="93"/>
      <c r="C2" s="93"/>
      <c r="D2" s="93"/>
      <c r="E2" s="93"/>
      <c r="F2" s="93"/>
      <c r="G2" s="93"/>
      <c r="H2" s="93"/>
    </row>
    <row r="3" spans="1:8" ht="19.5" customHeight="1">
      <c r="A3" s="88" t="s">
        <v>0</v>
      </c>
      <c r="B3" s="32"/>
      <c r="C3" s="32"/>
      <c r="D3" s="32"/>
      <c r="E3" s="32"/>
      <c r="F3" s="32"/>
      <c r="G3" s="32"/>
      <c r="H3" s="11" t="s">
        <v>5</v>
      </c>
    </row>
    <row r="4" spans="1:8" ht="19.5" customHeight="1">
      <c r="A4" s="147" t="s">
        <v>445</v>
      </c>
      <c r="B4" s="147" t="s">
        <v>446</v>
      </c>
      <c r="C4" s="112" t="s">
        <v>447</v>
      </c>
      <c r="D4" s="112"/>
      <c r="E4" s="113"/>
      <c r="F4" s="113"/>
      <c r="G4" s="113"/>
      <c r="H4" s="112"/>
    </row>
    <row r="5" spans="1:8" ht="19.5" customHeight="1">
      <c r="A5" s="147"/>
      <c r="B5" s="147"/>
      <c r="C5" s="131" t="s">
        <v>58</v>
      </c>
      <c r="D5" s="100" t="s">
        <v>279</v>
      </c>
      <c r="E5" s="133" t="s">
        <v>448</v>
      </c>
      <c r="F5" s="151"/>
      <c r="G5" s="134"/>
      <c r="H5" s="156" t="s">
        <v>284</v>
      </c>
    </row>
    <row r="6" spans="1:8" ht="33.75" customHeight="1">
      <c r="A6" s="99"/>
      <c r="B6" s="99"/>
      <c r="C6" s="157"/>
      <c r="D6" s="97"/>
      <c r="E6" s="75" t="s">
        <v>73</v>
      </c>
      <c r="F6" s="89" t="s">
        <v>449</v>
      </c>
      <c r="G6" s="77" t="s">
        <v>450</v>
      </c>
      <c r="H6" s="140"/>
    </row>
    <row r="7" spans="1:8" ht="19.5" customHeight="1">
      <c r="A7" s="41" t="s">
        <v>38</v>
      </c>
      <c r="B7" s="81" t="s">
        <v>58</v>
      </c>
      <c r="C7" s="44">
        <f>SUM(D7,F7:H7)</f>
        <v>877</v>
      </c>
      <c r="D7" s="42">
        <v>0</v>
      </c>
      <c r="E7" s="42">
        <f>SUM(F7:G7)</f>
        <v>810</v>
      </c>
      <c r="F7" s="42">
        <v>0</v>
      </c>
      <c r="G7" s="43">
        <v>810</v>
      </c>
      <c r="H7" s="90">
        <v>67</v>
      </c>
    </row>
    <row r="8" spans="1:8" ht="19.5" customHeight="1">
      <c r="A8" s="41" t="s">
        <v>38</v>
      </c>
      <c r="B8" s="81" t="s">
        <v>81</v>
      </c>
      <c r="C8" s="44">
        <f>SUM(D8,F8:H8)</f>
        <v>877</v>
      </c>
      <c r="D8" s="42">
        <v>0</v>
      </c>
      <c r="E8" s="42">
        <f>SUM(F8:G8)</f>
        <v>810</v>
      </c>
      <c r="F8" s="42">
        <v>0</v>
      </c>
      <c r="G8" s="43">
        <v>810</v>
      </c>
      <c r="H8" s="90">
        <v>67</v>
      </c>
    </row>
    <row r="9" spans="1:8" ht="19.5" customHeight="1">
      <c r="A9" s="41" t="s">
        <v>85</v>
      </c>
      <c r="B9" s="81" t="s">
        <v>82</v>
      </c>
      <c r="C9" s="44">
        <f>SUM(D9,F9:H9)</f>
        <v>877</v>
      </c>
      <c r="D9" s="42">
        <v>0</v>
      </c>
      <c r="E9" s="42">
        <f>SUM(F9:G9)</f>
        <v>810</v>
      </c>
      <c r="F9" s="42">
        <v>0</v>
      </c>
      <c r="G9" s="43">
        <v>810</v>
      </c>
      <c r="H9" s="90">
        <v>67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2" t="s">
        <v>451</v>
      </c>
    </row>
    <row r="2" spans="1:8" ht="19.5" customHeight="1">
      <c r="A2" s="93" t="s">
        <v>452</v>
      </c>
      <c r="B2" s="93"/>
      <c r="C2" s="93"/>
      <c r="D2" s="93"/>
      <c r="E2" s="93"/>
      <c r="F2" s="93"/>
      <c r="G2" s="93"/>
      <c r="H2" s="93"/>
    </row>
    <row r="3" spans="1:8" ht="19.5" customHeight="1">
      <c r="A3" s="31" t="s">
        <v>38</v>
      </c>
      <c r="B3" s="31"/>
      <c r="C3" s="31"/>
      <c r="D3" s="31"/>
      <c r="E3" s="31"/>
      <c r="F3" s="88"/>
      <c r="G3" s="88"/>
      <c r="H3" s="11" t="s">
        <v>5</v>
      </c>
    </row>
    <row r="4" spans="1:8" ht="19.5" customHeight="1">
      <c r="A4" s="106" t="s">
        <v>57</v>
      </c>
      <c r="B4" s="107"/>
      <c r="C4" s="107"/>
      <c r="D4" s="107"/>
      <c r="E4" s="108"/>
      <c r="F4" s="158" t="s">
        <v>453</v>
      </c>
      <c r="G4" s="112"/>
      <c r="H4" s="112"/>
    </row>
    <row r="5" spans="1:8" ht="19.5" customHeight="1">
      <c r="A5" s="106" t="s">
        <v>68</v>
      </c>
      <c r="B5" s="107"/>
      <c r="C5" s="108"/>
      <c r="D5" s="159" t="s">
        <v>69</v>
      </c>
      <c r="E5" s="100" t="s">
        <v>153</v>
      </c>
      <c r="F5" s="102" t="s">
        <v>58</v>
      </c>
      <c r="G5" s="102" t="s">
        <v>149</v>
      </c>
      <c r="H5" s="112" t="s">
        <v>150</v>
      </c>
    </row>
    <row r="6" spans="1:8" ht="19.5" customHeight="1">
      <c r="A6" s="37" t="s">
        <v>78</v>
      </c>
      <c r="B6" s="36" t="s">
        <v>79</v>
      </c>
      <c r="C6" s="38" t="s">
        <v>80</v>
      </c>
      <c r="D6" s="160"/>
      <c r="E6" s="99"/>
      <c r="F6" s="97"/>
      <c r="G6" s="97"/>
      <c r="H6" s="113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aca="true" t="shared" si="0" ref="F7:F16">SUM(G7:H7)</f>
        <v>0</v>
      </c>
      <c r="G7" s="44" t="s">
        <v>38</v>
      </c>
      <c r="H7" s="43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4"/>
      <c r="F1" s="10"/>
      <c r="G1" s="10"/>
      <c r="H1" s="8" t="s">
        <v>454</v>
      </c>
    </row>
    <row r="2" spans="1:8" ht="25.5" customHeight="1">
      <c r="A2" s="93" t="s">
        <v>455</v>
      </c>
      <c r="B2" s="93"/>
      <c r="C2" s="93"/>
      <c r="D2" s="93"/>
      <c r="E2" s="93"/>
      <c r="F2" s="93"/>
      <c r="G2" s="93"/>
      <c r="H2" s="93"/>
    </row>
    <row r="3" spans="1:8" ht="19.5" customHeight="1">
      <c r="A3" s="88" t="s">
        <v>0</v>
      </c>
      <c r="B3" s="32"/>
      <c r="C3" s="32"/>
      <c r="D3" s="32"/>
      <c r="E3" s="32"/>
      <c r="F3" s="32"/>
      <c r="G3" s="32"/>
      <c r="H3" s="11" t="s">
        <v>5</v>
      </c>
    </row>
    <row r="4" spans="1:8" ht="19.5" customHeight="1">
      <c r="A4" s="147" t="s">
        <v>445</v>
      </c>
      <c r="B4" s="147" t="s">
        <v>446</v>
      </c>
      <c r="C4" s="112" t="s">
        <v>447</v>
      </c>
      <c r="D4" s="112"/>
      <c r="E4" s="112"/>
      <c r="F4" s="112"/>
      <c r="G4" s="112"/>
      <c r="H4" s="112"/>
    </row>
    <row r="5" spans="1:8" ht="19.5" customHeight="1">
      <c r="A5" s="147"/>
      <c r="B5" s="147"/>
      <c r="C5" s="131" t="s">
        <v>58</v>
      </c>
      <c r="D5" s="100" t="s">
        <v>279</v>
      </c>
      <c r="E5" s="91" t="s">
        <v>448</v>
      </c>
      <c r="F5" s="92"/>
      <c r="G5" s="92"/>
      <c r="H5" s="139" t="s">
        <v>284</v>
      </c>
    </row>
    <row r="6" spans="1:8" ht="33.75" customHeight="1">
      <c r="A6" s="99"/>
      <c r="B6" s="99"/>
      <c r="C6" s="157"/>
      <c r="D6" s="97"/>
      <c r="E6" s="75" t="s">
        <v>73</v>
      </c>
      <c r="F6" s="89" t="s">
        <v>449</v>
      </c>
      <c r="G6" s="77" t="s">
        <v>450</v>
      </c>
      <c r="H6" s="140"/>
    </row>
    <row r="7" spans="1:8" ht="19.5" customHeight="1">
      <c r="A7" s="41" t="s">
        <v>38</v>
      </c>
      <c r="B7" s="81" t="s">
        <v>38</v>
      </c>
      <c r="C7" s="44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43" t="s">
        <v>38</v>
      </c>
      <c r="H7" s="90" t="s">
        <v>38</v>
      </c>
    </row>
    <row r="8" spans="1:8" ht="19.5" customHeight="1">
      <c r="A8" s="41" t="s">
        <v>38</v>
      </c>
      <c r="B8" s="81" t="s">
        <v>38</v>
      </c>
      <c r="C8" s="44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43" t="s">
        <v>38</v>
      </c>
      <c r="H8" s="90" t="s">
        <v>38</v>
      </c>
    </row>
    <row r="9" spans="1:8" ht="19.5" customHeight="1">
      <c r="A9" s="41" t="s">
        <v>38</v>
      </c>
      <c r="B9" s="81" t="s">
        <v>38</v>
      </c>
      <c r="C9" s="44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43" t="s">
        <v>38</v>
      </c>
      <c r="H9" s="90" t="s">
        <v>38</v>
      </c>
    </row>
    <row r="10" spans="1:8" ht="19.5" customHeight="1">
      <c r="A10" s="41" t="s">
        <v>38</v>
      </c>
      <c r="B10" s="81" t="s">
        <v>38</v>
      </c>
      <c r="C10" s="44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43" t="s">
        <v>38</v>
      </c>
      <c r="H10" s="90" t="s">
        <v>38</v>
      </c>
    </row>
    <row r="11" spans="1:8" ht="19.5" customHeight="1">
      <c r="A11" s="41" t="s">
        <v>38</v>
      </c>
      <c r="B11" s="81" t="s">
        <v>38</v>
      </c>
      <c r="C11" s="44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43" t="s">
        <v>38</v>
      </c>
      <c r="H11" s="90" t="s">
        <v>38</v>
      </c>
    </row>
    <row r="12" spans="1:8" ht="19.5" customHeight="1">
      <c r="A12" s="41" t="s">
        <v>38</v>
      </c>
      <c r="B12" s="81" t="s">
        <v>38</v>
      </c>
      <c r="C12" s="44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43" t="s">
        <v>38</v>
      </c>
      <c r="H12" s="90" t="s">
        <v>38</v>
      </c>
    </row>
    <row r="13" spans="1:8" ht="19.5" customHeight="1">
      <c r="A13" s="41" t="s">
        <v>38</v>
      </c>
      <c r="B13" s="81" t="s">
        <v>38</v>
      </c>
      <c r="C13" s="44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43" t="s">
        <v>38</v>
      </c>
      <c r="H13" s="90" t="s">
        <v>38</v>
      </c>
    </row>
    <row r="14" spans="1:8" ht="19.5" customHeight="1">
      <c r="A14" s="41" t="s">
        <v>38</v>
      </c>
      <c r="B14" s="81" t="s">
        <v>38</v>
      </c>
      <c r="C14" s="44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43" t="s">
        <v>38</v>
      </c>
      <c r="H14" s="90" t="s">
        <v>38</v>
      </c>
    </row>
    <row r="15" spans="1:8" ht="19.5" customHeight="1">
      <c r="A15" s="41" t="s">
        <v>38</v>
      </c>
      <c r="B15" s="81" t="s">
        <v>38</v>
      </c>
      <c r="C15" s="44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43" t="s">
        <v>38</v>
      </c>
      <c r="H15" s="90" t="s">
        <v>38</v>
      </c>
    </row>
    <row r="16" spans="1:8" ht="19.5" customHeight="1">
      <c r="A16" s="41" t="s">
        <v>38</v>
      </c>
      <c r="B16" s="81" t="s">
        <v>38</v>
      </c>
      <c r="C16" s="44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43" t="s">
        <v>38</v>
      </c>
      <c r="H16" s="90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2" t="s">
        <v>456</v>
      </c>
    </row>
    <row r="2" spans="1:8" ht="19.5" customHeight="1">
      <c r="A2" s="93" t="s">
        <v>457</v>
      </c>
      <c r="B2" s="93"/>
      <c r="C2" s="93"/>
      <c r="D2" s="93"/>
      <c r="E2" s="93"/>
      <c r="F2" s="93"/>
      <c r="G2" s="93"/>
      <c r="H2" s="93"/>
    </row>
    <row r="3" spans="1:8" ht="19.5" customHeight="1">
      <c r="A3" s="31" t="s">
        <v>38</v>
      </c>
      <c r="B3" s="31"/>
      <c r="C3" s="31"/>
      <c r="D3" s="31"/>
      <c r="E3" s="31"/>
      <c r="F3" s="88"/>
      <c r="G3" s="88"/>
      <c r="H3" s="11" t="s">
        <v>5</v>
      </c>
    </row>
    <row r="4" spans="1:8" ht="19.5" customHeight="1">
      <c r="A4" s="106" t="s">
        <v>57</v>
      </c>
      <c r="B4" s="107"/>
      <c r="C4" s="107"/>
      <c r="D4" s="107"/>
      <c r="E4" s="108"/>
      <c r="F4" s="158" t="s">
        <v>458</v>
      </c>
      <c r="G4" s="112"/>
      <c r="H4" s="112"/>
    </row>
    <row r="5" spans="1:8" ht="19.5" customHeight="1">
      <c r="A5" s="106" t="s">
        <v>68</v>
      </c>
      <c r="B5" s="107"/>
      <c r="C5" s="108"/>
      <c r="D5" s="159" t="s">
        <v>69</v>
      </c>
      <c r="E5" s="100" t="s">
        <v>153</v>
      </c>
      <c r="F5" s="102" t="s">
        <v>58</v>
      </c>
      <c r="G5" s="102" t="s">
        <v>149</v>
      </c>
      <c r="H5" s="112" t="s">
        <v>150</v>
      </c>
    </row>
    <row r="6" spans="1:8" ht="19.5" customHeight="1">
      <c r="A6" s="37" t="s">
        <v>78</v>
      </c>
      <c r="B6" s="36" t="s">
        <v>79</v>
      </c>
      <c r="C6" s="38" t="s">
        <v>80</v>
      </c>
      <c r="D6" s="160"/>
      <c r="E6" s="99"/>
      <c r="F6" s="97"/>
      <c r="G6" s="97"/>
      <c r="H6" s="113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aca="true" t="shared" si="0" ref="F7:F16">SUM(G7:H7)</f>
        <v>0</v>
      </c>
      <c r="G7" s="44" t="s">
        <v>38</v>
      </c>
      <c r="H7" s="43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3" t="s">
        <v>4</v>
      </c>
      <c r="B2" s="93"/>
      <c r="C2" s="93"/>
      <c r="D2" s="93"/>
    </row>
    <row r="3" spans="1:4" ht="20.25" customHeight="1">
      <c r="A3" s="9" t="s">
        <v>0</v>
      </c>
      <c r="B3" s="9"/>
      <c r="C3" s="10"/>
      <c r="D3" s="11" t="s">
        <v>5</v>
      </c>
    </row>
    <row r="4" spans="1:4" ht="20.25" customHeight="1">
      <c r="A4" s="94" t="s">
        <v>6</v>
      </c>
      <c r="B4" s="95"/>
      <c r="C4" s="94" t="s">
        <v>7</v>
      </c>
      <c r="D4" s="95"/>
    </row>
    <row r="5" spans="1:4" ht="20.2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20.25" customHeight="1">
      <c r="A6" s="14" t="s">
        <v>10</v>
      </c>
      <c r="B6" s="15">
        <v>73182.28</v>
      </c>
      <c r="C6" s="14" t="s">
        <v>11</v>
      </c>
      <c r="D6" s="15">
        <v>43.8</v>
      </c>
    </row>
    <row r="7" spans="1:4" ht="20.2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20.2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20.25" customHeight="1">
      <c r="A9" s="14" t="s">
        <v>16</v>
      </c>
      <c r="B9" s="19">
        <v>213.81</v>
      </c>
      <c r="C9" s="14" t="s">
        <v>17</v>
      </c>
      <c r="D9" s="15">
        <v>91533.35</v>
      </c>
    </row>
    <row r="10" spans="1:4" ht="20.25" customHeight="1">
      <c r="A10" s="14" t="s">
        <v>18</v>
      </c>
      <c r="B10" s="15">
        <v>0</v>
      </c>
      <c r="C10" s="14" t="s">
        <v>19</v>
      </c>
      <c r="D10" s="15">
        <v>356.64</v>
      </c>
    </row>
    <row r="11" spans="1:4" ht="20.25" customHeight="1">
      <c r="A11" s="14" t="s">
        <v>20</v>
      </c>
      <c r="B11" s="15">
        <v>1500</v>
      </c>
      <c r="C11" s="14" t="s">
        <v>21</v>
      </c>
      <c r="D11" s="15">
        <v>100</v>
      </c>
    </row>
    <row r="12" spans="1:4" ht="20.25" customHeight="1">
      <c r="A12" s="14"/>
      <c r="B12" s="15"/>
      <c r="C12" s="14" t="s">
        <v>22</v>
      </c>
      <c r="D12" s="15">
        <v>0</v>
      </c>
    </row>
    <row r="13" spans="1:4" ht="20.25" customHeight="1">
      <c r="A13" s="20"/>
      <c r="B13" s="15"/>
      <c r="C13" s="14" t="s">
        <v>23</v>
      </c>
      <c r="D13" s="15">
        <v>3153.58</v>
      </c>
    </row>
    <row r="14" spans="1:4" ht="20.25" customHeight="1">
      <c r="A14" s="20"/>
      <c r="B14" s="15"/>
      <c r="C14" s="14" t="s">
        <v>24</v>
      </c>
      <c r="D14" s="15">
        <v>0</v>
      </c>
    </row>
    <row r="15" spans="1:4" ht="20.25" customHeight="1">
      <c r="A15" s="20"/>
      <c r="B15" s="15"/>
      <c r="C15" s="14" t="s">
        <v>25</v>
      </c>
      <c r="D15" s="15">
        <v>2101.34</v>
      </c>
    </row>
    <row r="16" spans="1:4" ht="20.25" customHeight="1">
      <c r="A16" s="20"/>
      <c r="B16" s="15"/>
      <c r="C16" s="14" t="s">
        <v>26</v>
      </c>
      <c r="D16" s="15">
        <v>0</v>
      </c>
    </row>
    <row r="17" spans="1:4" ht="20.25" customHeight="1">
      <c r="A17" s="20"/>
      <c r="B17" s="15"/>
      <c r="C17" s="14" t="s">
        <v>27</v>
      </c>
      <c r="D17" s="15">
        <v>0</v>
      </c>
    </row>
    <row r="18" spans="1:4" ht="20.25" customHeight="1">
      <c r="A18" s="20"/>
      <c r="B18" s="15"/>
      <c r="C18" s="14" t="s">
        <v>28</v>
      </c>
      <c r="D18" s="15">
        <v>0</v>
      </c>
    </row>
    <row r="19" spans="1:4" ht="20.25" customHeight="1">
      <c r="A19" s="20"/>
      <c r="B19" s="15"/>
      <c r="C19" s="14" t="s">
        <v>29</v>
      </c>
      <c r="D19" s="15">
        <v>0</v>
      </c>
    </row>
    <row r="20" spans="1:4" ht="20.25" customHeight="1">
      <c r="A20" s="20"/>
      <c r="B20" s="15"/>
      <c r="C20" s="14" t="s">
        <v>30</v>
      </c>
      <c r="D20" s="15">
        <v>0</v>
      </c>
    </row>
    <row r="21" spans="1:4" ht="20.25" customHeight="1">
      <c r="A21" s="20"/>
      <c r="B21" s="15"/>
      <c r="C21" s="14" t="s">
        <v>31</v>
      </c>
      <c r="D21" s="15">
        <v>0</v>
      </c>
    </row>
    <row r="22" spans="1:4" ht="20.25" customHeight="1">
      <c r="A22" s="20"/>
      <c r="B22" s="15"/>
      <c r="C22" s="14" t="s">
        <v>32</v>
      </c>
      <c r="D22" s="15">
        <v>0</v>
      </c>
    </row>
    <row r="23" spans="1:4" ht="20.25" customHeight="1">
      <c r="A23" s="20"/>
      <c r="B23" s="15"/>
      <c r="C23" s="14" t="s">
        <v>33</v>
      </c>
      <c r="D23" s="15">
        <v>0</v>
      </c>
    </row>
    <row r="24" spans="1:4" ht="20.25" customHeight="1">
      <c r="A24" s="20"/>
      <c r="B24" s="15"/>
      <c r="C24" s="14" t="s">
        <v>34</v>
      </c>
      <c r="D24" s="15">
        <v>0</v>
      </c>
    </row>
    <row r="25" spans="1:4" ht="20.25" customHeight="1">
      <c r="A25" s="20"/>
      <c r="B25" s="15"/>
      <c r="C25" s="14" t="s">
        <v>35</v>
      </c>
      <c r="D25" s="15">
        <v>3383.42</v>
      </c>
    </row>
    <row r="26" spans="1:4" ht="20.25" customHeight="1">
      <c r="A26" s="14"/>
      <c r="B26" s="15"/>
      <c r="C26" s="14" t="s">
        <v>36</v>
      </c>
      <c r="D26" s="15">
        <v>0</v>
      </c>
    </row>
    <row r="27" spans="1:4" ht="20.25" customHeight="1">
      <c r="A27" s="14"/>
      <c r="B27" s="15"/>
      <c r="C27" s="14" t="s">
        <v>37</v>
      </c>
      <c r="D27" s="15">
        <v>0</v>
      </c>
    </row>
    <row r="28" spans="1:4" ht="20.25" customHeight="1">
      <c r="A28" s="14" t="s">
        <v>38</v>
      </c>
      <c r="B28" s="15"/>
      <c r="C28" s="14" t="s">
        <v>39</v>
      </c>
      <c r="D28" s="15">
        <v>0</v>
      </c>
    </row>
    <row r="29" spans="1:4" ht="20.25" customHeight="1">
      <c r="A29" s="14"/>
      <c r="B29" s="15"/>
      <c r="C29" s="14" t="s">
        <v>40</v>
      </c>
      <c r="D29" s="15">
        <v>0</v>
      </c>
    </row>
    <row r="30" spans="1:4" ht="20.25" customHeight="1">
      <c r="A30" s="14"/>
      <c r="B30" s="15"/>
      <c r="C30" s="14" t="s">
        <v>41</v>
      </c>
      <c r="D30" s="15">
        <v>0</v>
      </c>
    </row>
    <row r="31" spans="1:4" ht="20.25" customHeight="1">
      <c r="A31" s="14"/>
      <c r="B31" s="15"/>
      <c r="C31" s="14" t="s">
        <v>42</v>
      </c>
      <c r="D31" s="15">
        <v>0</v>
      </c>
    </row>
    <row r="32" spans="1:4" ht="20.25" customHeight="1">
      <c r="A32" s="14"/>
      <c r="B32" s="15"/>
      <c r="C32" s="14" t="s">
        <v>43</v>
      </c>
      <c r="D32" s="15">
        <v>0</v>
      </c>
    </row>
    <row r="33" spans="1:4" ht="20.25" customHeight="1">
      <c r="A33" s="14"/>
      <c r="B33" s="15"/>
      <c r="C33" s="14" t="s">
        <v>44</v>
      </c>
      <c r="D33" s="15">
        <v>0</v>
      </c>
    </row>
    <row r="34" spans="1:4" ht="20.25" customHeight="1">
      <c r="A34" s="14"/>
      <c r="B34" s="15"/>
      <c r="C34" s="14" t="s">
        <v>45</v>
      </c>
      <c r="D34" s="15">
        <v>0</v>
      </c>
    </row>
    <row r="35" spans="1:4" ht="20.25" customHeight="1">
      <c r="A35" s="14"/>
      <c r="B35" s="15"/>
      <c r="C35" s="14"/>
      <c r="D35" s="21"/>
    </row>
    <row r="36" spans="1:4" ht="20.25" customHeight="1">
      <c r="A36" s="22" t="s">
        <v>46</v>
      </c>
      <c r="B36" s="21">
        <f>SUM(B6:B34)</f>
        <v>74896.09</v>
      </c>
      <c r="C36" s="22" t="s">
        <v>47</v>
      </c>
      <c r="D36" s="21">
        <f>SUM(D6:D34)</f>
        <v>100672.13</v>
      </c>
    </row>
    <row r="37" spans="1:4" ht="20.25" customHeight="1">
      <c r="A37" s="14" t="s">
        <v>48</v>
      </c>
      <c r="B37" s="15">
        <v>0</v>
      </c>
      <c r="C37" s="14" t="s">
        <v>49</v>
      </c>
      <c r="D37" s="15">
        <v>0</v>
      </c>
    </row>
    <row r="38" spans="1:4" ht="20.25" customHeight="1">
      <c r="A38" s="14" t="s">
        <v>50</v>
      </c>
      <c r="B38" s="15">
        <v>25776.04</v>
      </c>
      <c r="C38" s="14" t="s">
        <v>51</v>
      </c>
      <c r="D38" s="15">
        <v>0</v>
      </c>
    </row>
    <row r="39" spans="1:4" ht="20.25" customHeight="1">
      <c r="A39" s="14"/>
      <c r="B39" s="15"/>
      <c r="C39" s="14" t="s">
        <v>52</v>
      </c>
      <c r="D39" s="15">
        <v>0</v>
      </c>
    </row>
    <row r="40" spans="1:4" ht="20.25" customHeight="1">
      <c r="A40" s="14"/>
      <c r="B40" s="23"/>
      <c r="C40" s="14"/>
      <c r="D40" s="21"/>
    </row>
    <row r="41" spans="1:4" ht="20.25" customHeight="1">
      <c r="A41" s="22" t="s">
        <v>53</v>
      </c>
      <c r="B41" s="23">
        <f>SUM(B36:B38)</f>
        <v>100672.13</v>
      </c>
      <c r="C41" s="22" t="s">
        <v>54</v>
      </c>
      <c r="D41" s="21">
        <f>SUM(D36,D37,D39)</f>
        <v>100672.13</v>
      </c>
    </row>
    <row r="42" spans="1:4" ht="20.25" customHeight="1">
      <c r="A42" s="24"/>
      <c r="B42" s="25"/>
      <c r="C42" s="26"/>
      <c r="D42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showZeros="0" zoomScalePageLayoutView="0" workbookViewId="0" topLeftCell="A1">
      <selection activeCell="F10" sqref="F10:F2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0" t="s">
        <v>55</v>
      </c>
    </row>
    <row r="2" spans="1:20" ht="19.5" customHeight="1">
      <c r="A2" s="93" t="s">
        <v>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9.5" customHeight="1">
      <c r="A3" s="31" t="s">
        <v>0</v>
      </c>
      <c r="B3" s="31"/>
      <c r="C3" s="31"/>
      <c r="D3" s="31"/>
      <c r="E3" s="31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4"/>
      <c r="T3" s="11" t="s">
        <v>5</v>
      </c>
    </row>
    <row r="4" spans="1:20" ht="19.5" customHeight="1">
      <c r="A4" s="106" t="s">
        <v>57</v>
      </c>
      <c r="B4" s="107"/>
      <c r="C4" s="107"/>
      <c r="D4" s="107"/>
      <c r="E4" s="108"/>
      <c r="F4" s="101" t="s">
        <v>58</v>
      </c>
      <c r="G4" s="112" t="s">
        <v>59</v>
      </c>
      <c r="H4" s="102" t="s">
        <v>60</v>
      </c>
      <c r="I4" s="102" t="s">
        <v>61</v>
      </c>
      <c r="J4" s="102" t="s">
        <v>62</v>
      </c>
      <c r="K4" s="102" t="s">
        <v>63</v>
      </c>
      <c r="L4" s="102"/>
      <c r="M4" s="109" t="s">
        <v>64</v>
      </c>
      <c r="N4" s="103" t="s">
        <v>65</v>
      </c>
      <c r="O4" s="104"/>
      <c r="P4" s="104"/>
      <c r="Q4" s="104"/>
      <c r="R4" s="105"/>
      <c r="S4" s="101" t="s">
        <v>66</v>
      </c>
      <c r="T4" s="102" t="s">
        <v>67</v>
      </c>
    </row>
    <row r="5" spans="1:20" ht="19.5" customHeight="1">
      <c r="A5" s="106" t="s">
        <v>68</v>
      </c>
      <c r="B5" s="107"/>
      <c r="C5" s="108"/>
      <c r="D5" s="98" t="s">
        <v>69</v>
      </c>
      <c r="E5" s="100" t="s">
        <v>70</v>
      </c>
      <c r="F5" s="102"/>
      <c r="G5" s="112"/>
      <c r="H5" s="102"/>
      <c r="I5" s="102"/>
      <c r="J5" s="102"/>
      <c r="K5" s="114" t="s">
        <v>71</v>
      </c>
      <c r="L5" s="102" t="s">
        <v>72</v>
      </c>
      <c r="M5" s="110"/>
      <c r="N5" s="96" t="s">
        <v>73</v>
      </c>
      <c r="O5" s="96" t="s">
        <v>74</v>
      </c>
      <c r="P5" s="96" t="s">
        <v>75</v>
      </c>
      <c r="Q5" s="96" t="s">
        <v>76</v>
      </c>
      <c r="R5" s="96" t="s">
        <v>77</v>
      </c>
      <c r="S5" s="102"/>
      <c r="T5" s="102"/>
    </row>
    <row r="6" spans="1:20" ht="30.75" customHeight="1">
      <c r="A6" s="36" t="s">
        <v>78</v>
      </c>
      <c r="B6" s="37" t="s">
        <v>79</v>
      </c>
      <c r="C6" s="38" t="s">
        <v>80</v>
      </c>
      <c r="D6" s="99"/>
      <c r="E6" s="99"/>
      <c r="F6" s="97"/>
      <c r="G6" s="113"/>
      <c r="H6" s="97"/>
      <c r="I6" s="97"/>
      <c r="J6" s="97"/>
      <c r="K6" s="115"/>
      <c r="L6" s="97"/>
      <c r="M6" s="111"/>
      <c r="N6" s="97"/>
      <c r="O6" s="97"/>
      <c r="P6" s="97"/>
      <c r="Q6" s="97"/>
      <c r="R6" s="97"/>
      <c r="S6" s="97"/>
      <c r="T6" s="97"/>
    </row>
    <row r="7" spans="1:20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58</v>
      </c>
      <c r="F7" s="42">
        <v>100672.13</v>
      </c>
      <c r="G7" s="42">
        <v>25776.04</v>
      </c>
      <c r="H7" s="42">
        <v>73182.28</v>
      </c>
      <c r="I7" s="42">
        <v>0</v>
      </c>
      <c r="J7" s="43">
        <v>0</v>
      </c>
      <c r="K7" s="44">
        <v>213.81</v>
      </c>
      <c r="L7" s="42">
        <v>213.81</v>
      </c>
      <c r="M7" s="43">
        <v>0</v>
      </c>
      <c r="N7" s="44">
        <f aca="true" t="shared" si="0" ref="N7:N37">SUM(O7:R7)</f>
        <v>1500</v>
      </c>
      <c r="O7" s="42">
        <v>1500</v>
      </c>
      <c r="P7" s="42">
        <v>0</v>
      </c>
      <c r="Q7" s="42">
        <v>0</v>
      </c>
      <c r="R7" s="43">
        <v>0</v>
      </c>
      <c r="S7" s="44">
        <v>0</v>
      </c>
      <c r="T7" s="43">
        <v>0</v>
      </c>
    </row>
    <row r="8" spans="1:20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81</v>
      </c>
      <c r="F8" s="42">
        <v>98514.63</v>
      </c>
      <c r="G8" s="42">
        <v>25776.04</v>
      </c>
      <c r="H8" s="42">
        <v>71238.59</v>
      </c>
      <c r="I8" s="42">
        <v>0</v>
      </c>
      <c r="J8" s="43">
        <v>0</v>
      </c>
      <c r="K8" s="44">
        <v>0</v>
      </c>
      <c r="L8" s="42">
        <v>0</v>
      </c>
      <c r="M8" s="43">
        <v>0</v>
      </c>
      <c r="N8" s="44">
        <f t="shared" si="0"/>
        <v>1500</v>
      </c>
      <c r="O8" s="42">
        <v>1500</v>
      </c>
      <c r="P8" s="42">
        <v>0</v>
      </c>
      <c r="Q8" s="42">
        <v>0</v>
      </c>
      <c r="R8" s="43">
        <v>0</v>
      </c>
      <c r="S8" s="44">
        <v>0</v>
      </c>
      <c r="T8" s="43">
        <v>0</v>
      </c>
    </row>
    <row r="9" spans="1:20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82</v>
      </c>
      <c r="F9" s="42">
        <v>81806.43</v>
      </c>
      <c r="G9" s="42">
        <v>25776.04</v>
      </c>
      <c r="H9" s="42">
        <v>54530.39</v>
      </c>
      <c r="I9" s="42">
        <v>0</v>
      </c>
      <c r="J9" s="43">
        <v>0</v>
      </c>
      <c r="K9" s="44">
        <v>0</v>
      </c>
      <c r="L9" s="42">
        <v>0</v>
      </c>
      <c r="M9" s="43">
        <v>0</v>
      </c>
      <c r="N9" s="44">
        <f t="shared" si="0"/>
        <v>1500</v>
      </c>
      <c r="O9" s="42">
        <v>1500</v>
      </c>
      <c r="P9" s="42">
        <v>0</v>
      </c>
      <c r="Q9" s="42">
        <v>0</v>
      </c>
      <c r="R9" s="43">
        <v>0</v>
      </c>
      <c r="S9" s="44">
        <v>0</v>
      </c>
      <c r="T9" s="43">
        <v>0</v>
      </c>
    </row>
    <row r="10" spans="1:20" ht="19.5" customHeight="1">
      <c r="A10" s="41" t="s">
        <v>83</v>
      </c>
      <c r="B10" s="41" t="s">
        <v>84</v>
      </c>
      <c r="C10" s="41" t="s">
        <v>84</v>
      </c>
      <c r="D10" s="41" t="s">
        <v>85</v>
      </c>
      <c r="E10" s="41" t="s">
        <v>459</v>
      </c>
      <c r="F10" s="42">
        <v>43.8</v>
      </c>
      <c r="G10" s="42">
        <v>43.8</v>
      </c>
      <c r="H10" s="42">
        <v>0</v>
      </c>
      <c r="I10" s="42">
        <v>0</v>
      </c>
      <c r="J10" s="43">
        <v>0</v>
      </c>
      <c r="K10" s="44">
        <v>0</v>
      </c>
      <c r="L10" s="42">
        <v>0</v>
      </c>
      <c r="M10" s="43">
        <v>0</v>
      </c>
      <c r="N10" s="44">
        <f t="shared" si="0"/>
        <v>0</v>
      </c>
      <c r="O10" s="42">
        <v>0</v>
      </c>
      <c r="P10" s="42">
        <v>0</v>
      </c>
      <c r="Q10" s="42">
        <v>0</v>
      </c>
      <c r="R10" s="43">
        <v>0</v>
      </c>
      <c r="S10" s="44">
        <v>0</v>
      </c>
      <c r="T10" s="43">
        <v>0</v>
      </c>
    </row>
    <row r="11" spans="1:20" ht="19.5" customHeight="1">
      <c r="A11" s="41" t="s">
        <v>86</v>
      </c>
      <c r="B11" s="41" t="s">
        <v>87</v>
      </c>
      <c r="C11" s="41" t="s">
        <v>88</v>
      </c>
      <c r="D11" s="41" t="s">
        <v>85</v>
      </c>
      <c r="E11" s="41" t="s">
        <v>89</v>
      </c>
      <c r="F11" s="42">
        <v>21089.67</v>
      </c>
      <c r="G11" s="42">
        <v>0</v>
      </c>
      <c r="H11" s="42">
        <v>21089.67</v>
      </c>
      <c r="I11" s="42">
        <v>0</v>
      </c>
      <c r="J11" s="43">
        <v>0</v>
      </c>
      <c r="K11" s="44">
        <v>0</v>
      </c>
      <c r="L11" s="42">
        <v>0</v>
      </c>
      <c r="M11" s="43">
        <v>0</v>
      </c>
      <c r="N11" s="44">
        <f t="shared" si="0"/>
        <v>0</v>
      </c>
      <c r="O11" s="42">
        <v>0</v>
      </c>
      <c r="P11" s="42">
        <v>0</v>
      </c>
      <c r="Q11" s="42">
        <v>0</v>
      </c>
      <c r="R11" s="43">
        <v>0</v>
      </c>
      <c r="S11" s="44">
        <v>0</v>
      </c>
      <c r="T11" s="43">
        <v>0</v>
      </c>
    </row>
    <row r="12" spans="1:20" ht="19.5" customHeight="1">
      <c r="A12" s="41" t="s">
        <v>86</v>
      </c>
      <c r="B12" s="41" t="s">
        <v>87</v>
      </c>
      <c r="C12" s="41" t="s">
        <v>87</v>
      </c>
      <c r="D12" s="41" t="s">
        <v>85</v>
      </c>
      <c r="E12" s="41" t="s">
        <v>90</v>
      </c>
      <c r="F12" s="42">
        <v>35496.87</v>
      </c>
      <c r="G12" s="42">
        <v>24795.54</v>
      </c>
      <c r="H12" s="42">
        <v>9201.33</v>
      </c>
      <c r="I12" s="42">
        <v>0</v>
      </c>
      <c r="J12" s="43">
        <v>0</v>
      </c>
      <c r="K12" s="44">
        <v>0</v>
      </c>
      <c r="L12" s="42">
        <v>0</v>
      </c>
      <c r="M12" s="43">
        <v>0</v>
      </c>
      <c r="N12" s="44">
        <f t="shared" si="0"/>
        <v>1500</v>
      </c>
      <c r="O12" s="42">
        <v>1500</v>
      </c>
      <c r="P12" s="42">
        <v>0</v>
      </c>
      <c r="Q12" s="42">
        <v>0</v>
      </c>
      <c r="R12" s="43">
        <v>0</v>
      </c>
      <c r="S12" s="44">
        <v>0</v>
      </c>
      <c r="T12" s="43">
        <v>0</v>
      </c>
    </row>
    <row r="13" spans="1:20" ht="19.5" customHeight="1">
      <c r="A13" s="41" t="s">
        <v>86</v>
      </c>
      <c r="B13" s="41" t="s">
        <v>87</v>
      </c>
      <c r="C13" s="41" t="s">
        <v>91</v>
      </c>
      <c r="D13" s="41" t="s">
        <v>85</v>
      </c>
      <c r="E13" s="41" t="s">
        <v>92</v>
      </c>
      <c r="F13" s="42">
        <v>8972.14</v>
      </c>
      <c r="G13" s="42">
        <v>299.66</v>
      </c>
      <c r="H13" s="42">
        <v>8672.48</v>
      </c>
      <c r="I13" s="42">
        <v>0</v>
      </c>
      <c r="J13" s="43">
        <v>0</v>
      </c>
      <c r="K13" s="44">
        <v>0</v>
      </c>
      <c r="L13" s="42">
        <v>0</v>
      </c>
      <c r="M13" s="43">
        <v>0</v>
      </c>
      <c r="N13" s="44">
        <f t="shared" si="0"/>
        <v>0</v>
      </c>
      <c r="O13" s="42">
        <v>0</v>
      </c>
      <c r="P13" s="42">
        <v>0</v>
      </c>
      <c r="Q13" s="42">
        <v>0</v>
      </c>
      <c r="R13" s="43">
        <v>0</v>
      </c>
      <c r="S13" s="44">
        <v>0</v>
      </c>
      <c r="T13" s="43">
        <v>0</v>
      </c>
    </row>
    <row r="14" spans="1:20" ht="19.5" customHeight="1">
      <c r="A14" s="41" t="s">
        <v>86</v>
      </c>
      <c r="B14" s="41" t="s">
        <v>87</v>
      </c>
      <c r="C14" s="41" t="s">
        <v>93</v>
      </c>
      <c r="D14" s="41" t="s">
        <v>85</v>
      </c>
      <c r="E14" s="41" t="s">
        <v>94</v>
      </c>
      <c r="F14" s="42">
        <v>2600.49</v>
      </c>
      <c r="G14" s="42">
        <v>299.12</v>
      </c>
      <c r="H14" s="42">
        <v>2301.37</v>
      </c>
      <c r="I14" s="42">
        <v>0</v>
      </c>
      <c r="J14" s="43">
        <v>0</v>
      </c>
      <c r="K14" s="44">
        <v>0</v>
      </c>
      <c r="L14" s="42">
        <v>0</v>
      </c>
      <c r="M14" s="43">
        <v>0</v>
      </c>
      <c r="N14" s="44">
        <f t="shared" si="0"/>
        <v>0</v>
      </c>
      <c r="O14" s="42">
        <v>0</v>
      </c>
      <c r="P14" s="42">
        <v>0</v>
      </c>
      <c r="Q14" s="42">
        <v>0</v>
      </c>
      <c r="R14" s="43">
        <v>0</v>
      </c>
      <c r="S14" s="44">
        <v>0</v>
      </c>
      <c r="T14" s="43">
        <v>0</v>
      </c>
    </row>
    <row r="15" spans="1:20" ht="19.5" customHeight="1">
      <c r="A15" s="41" t="s">
        <v>95</v>
      </c>
      <c r="B15" s="41" t="s">
        <v>96</v>
      </c>
      <c r="C15" s="41" t="s">
        <v>97</v>
      </c>
      <c r="D15" s="41" t="s">
        <v>85</v>
      </c>
      <c r="E15" s="41" t="s">
        <v>98</v>
      </c>
      <c r="F15" s="42">
        <v>18.2</v>
      </c>
      <c r="G15" s="42">
        <v>0</v>
      </c>
      <c r="H15" s="42">
        <v>18.2</v>
      </c>
      <c r="I15" s="42">
        <v>0</v>
      </c>
      <c r="J15" s="43">
        <v>0</v>
      </c>
      <c r="K15" s="44">
        <v>0</v>
      </c>
      <c r="L15" s="42">
        <v>0</v>
      </c>
      <c r="M15" s="43">
        <v>0</v>
      </c>
      <c r="N15" s="44">
        <f t="shared" si="0"/>
        <v>0</v>
      </c>
      <c r="O15" s="42">
        <v>0</v>
      </c>
      <c r="P15" s="42">
        <v>0</v>
      </c>
      <c r="Q15" s="42">
        <v>0</v>
      </c>
      <c r="R15" s="43">
        <v>0</v>
      </c>
      <c r="S15" s="44">
        <v>0</v>
      </c>
      <c r="T15" s="43">
        <v>0</v>
      </c>
    </row>
    <row r="16" spans="1:20" ht="19.5" customHeight="1">
      <c r="A16" s="41" t="s">
        <v>99</v>
      </c>
      <c r="B16" s="41" t="s">
        <v>100</v>
      </c>
      <c r="C16" s="41" t="s">
        <v>87</v>
      </c>
      <c r="D16" s="41" t="s">
        <v>85</v>
      </c>
      <c r="E16" s="41" t="s">
        <v>101</v>
      </c>
      <c r="F16" s="42">
        <v>100</v>
      </c>
      <c r="G16" s="42">
        <v>0</v>
      </c>
      <c r="H16" s="42">
        <v>100</v>
      </c>
      <c r="I16" s="42">
        <v>0</v>
      </c>
      <c r="J16" s="43">
        <v>0</v>
      </c>
      <c r="K16" s="44">
        <v>0</v>
      </c>
      <c r="L16" s="42">
        <v>0</v>
      </c>
      <c r="M16" s="43">
        <v>0</v>
      </c>
      <c r="N16" s="44">
        <f t="shared" si="0"/>
        <v>0</v>
      </c>
      <c r="O16" s="42">
        <v>0</v>
      </c>
      <c r="P16" s="42">
        <v>0</v>
      </c>
      <c r="Q16" s="42">
        <v>0</v>
      </c>
      <c r="R16" s="43">
        <v>0</v>
      </c>
      <c r="S16" s="44">
        <v>0</v>
      </c>
      <c r="T16" s="43">
        <v>0</v>
      </c>
    </row>
    <row r="17" spans="1:20" ht="19.5" customHeight="1">
      <c r="A17" s="41" t="s">
        <v>102</v>
      </c>
      <c r="B17" s="41" t="s">
        <v>103</v>
      </c>
      <c r="C17" s="41" t="s">
        <v>100</v>
      </c>
      <c r="D17" s="41" t="s">
        <v>85</v>
      </c>
      <c r="E17" s="41" t="s">
        <v>104</v>
      </c>
      <c r="F17" s="42">
        <v>518.06</v>
      </c>
      <c r="G17" s="42">
        <v>0</v>
      </c>
      <c r="H17" s="42">
        <v>518.06</v>
      </c>
      <c r="I17" s="42">
        <v>0</v>
      </c>
      <c r="J17" s="43">
        <v>0</v>
      </c>
      <c r="K17" s="44">
        <v>0</v>
      </c>
      <c r="L17" s="42">
        <v>0</v>
      </c>
      <c r="M17" s="43">
        <v>0</v>
      </c>
      <c r="N17" s="44">
        <f t="shared" si="0"/>
        <v>0</v>
      </c>
      <c r="O17" s="42">
        <v>0</v>
      </c>
      <c r="P17" s="42">
        <v>0</v>
      </c>
      <c r="Q17" s="42">
        <v>0</v>
      </c>
      <c r="R17" s="43">
        <v>0</v>
      </c>
      <c r="S17" s="44">
        <v>0</v>
      </c>
      <c r="T17" s="43">
        <v>0</v>
      </c>
    </row>
    <row r="18" spans="1:20" ht="19.5" customHeight="1">
      <c r="A18" s="41" t="s">
        <v>102</v>
      </c>
      <c r="B18" s="41" t="s">
        <v>103</v>
      </c>
      <c r="C18" s="41" t="s">
        <v>103</v>
      </c>
      <c r="D18" s="41" t="s">
        <v>85</v>
      </c>
      <c r="E18" s="41" t="s">
        <v>105</v>
      </c>
      <c r="F18" s="42">
        <v>1938.26</v>
      </c>
      <c r="G18" s="42">
        <v>0</v>
      </c>
      <c r="H18" s="42">
        <v>1938.26</v>
      </c>
      <c r="I18" s="42">
        <v>0</v>
      </c>
      <c r="J18" s="43">
        <v>0</v>
      </c>
      <c r="K18" s="44">
        <v>0</v>
      </c>
      <c r="L18" s="42">
        <v>0</v>
      </c>
      <c r="M18" s="43">
        <v>0</v>
      </c>
      <c r="N18" s="44">
        <f t="shared" si="0"/>
        <v>0</v>
      </c>
      <c r="O18" s="42">
        <v>0</v>
      </c>
      <c r="P18" s="42">
        <v>0</v>
      </c>
      <c r="Q18" s="42">
        <v>0</v>
      </c>
      <c r="R18" s="43">
        <v>0</v>
      </c>
      <c r="S18" s="44">
        <v>0</v>
      </c>
      <c r="T18" s="43">
        <v>0</v>
      </c>
    </row>
    <row r="19" spans="1:20" ht="19.5" customHeight="1">
      <c r="A19" s="41" t="s">
        <v>102</v>
      </c>
      <c r="B19" s="41" t="s">
        <v>84</v>
      </c>
      <c r="C19" s="41" t="s">
        <v>88</v>
      </c>
      <c r="D19" s="41" t="s">
        <v>85</v>
      </c>
      <c r="E19" s="41" t="s">
        <v>106</v>
      </c>
      <c r="F19" s="42">
        <v>14.05</v>
      </c>
      <c r="G19" s="42">
        <v>0</v>
      </c>
      <c r="H19" s="42">
        <v>14.05</v>
      </c>
      <c r="I19" s="42">
        <v>0</v>
      </c>
      <c r="J19" s="43">
        <v>0</v>
      </c>
      <c r="K19" s="44">
        <v>0</v>
      </c>
      <c r="L19" s="42">
        <v>0</v>
      </c>
      <c r="M19" s="43">
        <v>0</v>
      </c>
      <c r="N19" s="44">
        <f t="shared" si="0"/>
        <v>0</v>
      </c>
      <c r="O19" s="42">
        <v>0</v>
      </c>
      <c r="P19" s="42">
        <v>0</v>
      </c>
      <c r="Q19" s="42">
        <v>0</v>
      </c>
      <c r="R19" s="43">
        <v>0</v>
      </c>
      <c r="S19" s="44">
        <v>0</v>
      </c>
      <c r="T19" s="43">
        <v>0</v>
      </c>
    </row>
    <row r="20" spans="1:20" ht="19.5" customHeight="1">
      <c r="A20" s="41" t="s">
        <v>107</v>
      </c>
      <c r="B20" s="41" t="s">
        <v>100</v>
      </c>
      <c r="C20" s="41" t="s">
        <v>108</v>
      </c>
      <c r="D20" s="41" t="s">
        <v>85</v>
      </c>
      <c r="E20" s="41" t="s">
        <v>109</v>
      </c>
      <c r="F20" s="42">
        <v>49.25</v>
      </c>
      <c r="G20" s="42">
        <v>0</v>
      </c>
      <c r="H20" s="42">
        <v>49.25</v>
      </c>
      <c r="I20" s="42">
        <v>0</v>
      </c>
      <c r="J20" s="43">
        <v>0</v>
      </c>
      <c r="K20" s="44">
        <v>0</v>
      </c>
      <c r="L20" s="42">
        <v>0</v>
      </c>
      <c r="M20" s="43">
        <v>0</v>
      </c>
      <c r="N20" s="44">
        <f t="shared" si="0"/>
        <v>0</v>
      </c>
      <c r="O20" s="42">
        <v>0</v>
      </c>
      <c r="P20" s="42">
        <v>0</v>
      </c>
      <c r="Q20" s="42">
        <v>0</v>
      </c>
      <c r="R20" s="43">
        <v>0</v>
      </c>
      <c r="S20" s="44">
        <v>0</v>
      </c>
      <c r="T20" s="43">
        <v>0</v>
      </c>
    </row>
    <row r="21" spans="1:20" ht="19.5" customHeight="1">
      <c r="A21" s="41" t="s">
        <v>107</v>
      </c>
      <c r="B21" s="41" t="s">
        <v>110</v>
      </c>
      <c r="C21" s="41" t="s">
        <v>88</v>
      </c>
      <c r="D21" s="41" t="s">
        <v>85</v>
      </c>
      <c r="E21" s="41" t="s">
        <v>111</v>
      </c>
      <c r="F21" s="42">
        <v>1280.59</v>
      </c>
      <c r="G21" s="42">
        <v>0</v>
      </c>
      <c r="H21" s="42">
        <v>1280.59</v>
      </c>
      <c r="I21" s="42">
        <v>0</v>
      </c>
      <c r="J21" s="43">
        <v>0</v>
      </c>
      <c r="K21" s="44">
        <v>0</v>
      </c>
      <c r="L21" s="42">
        <v>0</v>
      </c>
      <c r="M21" s="43">
        <v>0</v>
      </c>
      <c r="N21" s="44">
        <f t="shared" si="0"/>
        <v>0</v>
      </c>
      <c r="O21" s="42">
        <v>0</v>
      </c>
      <c r="P21" s="42">
        <v>0</v>
      </c>
      <c r="Q21" s="42">
        <v>0</v>
      </c>
      <c r="R21" s="43">
        <v>0</v>
      </c>
      <c r="S21" s="44">
        <v>0</v>
      </c>
      <c r="T21" s="43">
        <v>0</v>
      </c>
    </row>
    <row r="22" spans="1:20" ht="19.5" customHeight="1">
      <c r="A22" s="41" t="s">
        <v>107</v>
      </c>
      <c r="B22" s="41" t="s">
        <v>110</v>
      </c>
      <c r="C22" s="41" t="s">
        <v>97</v>
      </c>
      <c r="D22" s="41" t="s">
        <v>85</v>
      </c>
      <c r="E22" s="41" t="s">
        <v>112</v>
      </c>
      <c r="F22" s="42">
        <v>295.5</v>
      </c>
      <c r="G22" s="42">
        <v>0</v>
      </c>
      <c r="H22" s="42">
        <v>295.5</v>
      </c>
      <c r="I22" s="42">
        <v>0</v>
      </c>
      <c r="J22" s="43">
        <v>0</v>
      </c>
      <c r="K22" s="44">
        <v>0</v>
      </c>
      <c r="L22" s="42">
        <v>0</v>
      </c>
      <c r="M22" s="43">
        <v>0</v>
      </c>
      <c r="N22" s="44">
        <f t="shared" si="0"/>
        <v>0</v>
      </c>
      <c r="O22" s="42">
        <v>0</v>
      </c>
      <c r="P22" s="42">
        <v>0</v>
      </c>
      <c r="Q22" s="42">
        <v>0</v>
      </c>
      <c r="R22" s="43">
        <v>0</v>
      </c>
      <c r="S22" s="44">
        <v>0</v>
      </c>
      <c r="T22" s="43">
        <v>0</v>
      </c>
    </row>
    <row r="23" spans="1:20" ht="19.5" customHeight="1">
      <c r="A23" s="41" t="s">
        <v>113</v>
      </c>
      <c r="B23" s="41" t="s">
        <v>87</v>
      </c>
      <c r="C23" s="41" t="s">
        <v>88</v>
      </c>
      <c r="D23" s="41" t="s">
        <v>85</v>
      </c>
      <c r="E23" s="41" t="s">
        <v>114</v>
      </c>
      <c r="F23" s="42">
        <v>1538.81</v>
      </c>
      <c r="G23" s="42">
        <v>0</v>
      </c>
      <c r="H23" s="42">
        <v>1538.81</v>
      </c>
      <c r="I23" s="42">
        <v>0</v>
      </c>
      <c r="J23" s="43">
        <v>0</v>
      </c>
      <c r="K23" s="44">
        <v>0</v>
      </c>
      <c r="L23" s="42">
        <v>0</v>
      </c>
      <c r="M23" s="43">
        <v>0</v>
      </c>
      <c r="N23" s="44">
        <f t="shared" si="0"/>
        <v>0</v>
      </c>
      <c r="O23" s="42">
        <v>0</v>
      </c>
      <c r="P23" s="42">
        <v>0</v>
      </c>
      <c r="Q23" s="42">
        <v>0</v>
      </c>
      <c r="R23" s="43">
        <v>0</v>
      </c>
      <c r="S23" s="44">
        <v>0</v>
      </c>
      <c r="T23" s="43">
        <v>0</v>
      </c>
    </row>
    <row r="24" spans="1:20" ht="19.5" customHeight="1">
      <c r="A24" s="41" t="s">
        <v>113</v>
      </c>
      <c r="B24" s="41" t="s">
        <v>87</v>
      </c>
      <c r="C24" s="41" t="s">
        <v>97</v>
      </c>
      <c r="D24" s="41" t="s">
        <v>85</v>
      </c>
      <c r="E24" s="41" t="s">
        <v>115</v>
      </c>
      <c r="F24" s="42">
        <v>1114.17</v>
      </c>
      <c r="G24" s="42">
        <v>0</v>
      </c>
      <c r="H24" s="42">
        <v>1114.17</v>
      </c>
      <c r="I24" s="42">
        <v>0</v>
      </c>
      <c r="J24" s="43">
        <v>0</v>
      </c>
      <c r="K24" s="44">
        <v>0</v>
      </c>
      <c r="L24" s="42">
        <v>0</v>
      </c>
      <c r="M24" s="43">
        <v>0</v>
      </c>
      <c r="N24" s="44">
        <f t="shared" si="0"/>
        <v>0</v>
      </c>
      <c r="O24" s="42">
        <v>0</v>
      </c>
      <c r="P24" s="42">
        <v>0</v>
      </c>
      <c r="Q24" s="42">
        <v>0</v>
      </c>
      <c r="R24" s="43">
        <v>0</v>
      </c>
      <c r="S24" s="44">
        <v>0</v>
      </c>
      <c r="T24" s="43">
        <v>0</v>
      </c>
    </row>
    <row r="25" spans="1:20" ht="19.5" customHeight="1">
      <c r="A25" s="41" t="s">
        <v>38</v>
      </c>
      <c r="B25" s="41" t="s">
        <v>38</v>
      </c>
      <c r="C25" s="41" t="s">
        <v>38</v>
      </c>
      <c r="D25" s="41" t="s">
        <v>38</v>
      </c>
      <c r="E25" s="41" t="s">
        <v>82</v>
      </c>
      <c r="F25" s="42">
        <v>12127</v>
      </c>
      <c r="G25" s="42">
        <v>0</v>
      </c>
      <c r="H25" s="42">
        <v>12127</v>
      </c>
      <c r="I25" s="42">
        <v>0</v>
      </c>
      <c r="J25" s="43">
        <v>0</v>
      </c>
      <c r="K25" s="44">
        <v>0</v>
      </c>
      <c r="L25" s="42">
        <v>0</v>
      </c>
      <c r="M25" s="43">
        <v>0</v>
      </c>
      <c r="N25" s="44">
        <f t="shared" si="0"/>
        <v>0</v>
      </c>
      <c r="O25" s="42">
        <v>0</v>
      </c>
      <c r="P25" s="42">
        <v>0</v>
      </c>
      <c r="Q25" s="42">
        <v>0</v>
      </c>
      <c r="R25" s="43">
        <v>0</v>
      </c>
      <c r="S25" s="44">
        <v>0</v>
      </c>
      <c r="T25" s="43">
        <v>0</v>
      </c>
    </row>
    <row r="26" spans="1:20" ht="19.5" customHeight="1">
      <c r="A26" s="41" t="s">
        <v>86</v>
      </c>
      <c r="B26" s="41" t="s">
        <v>87</v>
      </c>
      <c r="C26" s="41" t="s">
        <v>87</v>
      </c>
      <c r="D26" s="41" t="s">
        <v>116</v>
      </c>
      <c r="E26" s="41" t="s">
        <v>90</v>
      </c>
      <c r="F26" s="42">
        <v>12127</v>
      </c>
      <c r="G26" s="42">
        <v>0</v>
      </c>
      <c r="H26" s="42">
        <v>12127</v>
      </c>
      <c r="I26" s="42">
        <v>0</v>
      </c>
      <c r="J26" s="43">
        <v>0</v>
      </c>
      <c r="K26" s="44">
        <v>0</v>
      </c>
      <c r="L26" s="42">
        <v>0</v>
      </c>
      <c r="M26" s="43">
        <v>0</v>
      </c>
      <c r="N26" s="44">
        <f t="shared" si="0"/>
        <v>0</v>
      </c>
      <c r="O26" s="42">
        <v>0</v>
      </c>
      <c r="P26" s="42">
        <v>0</v>
      </c>
      <c r="Q26" s="42">
        <v>0</v>
      </c>
      <c r="R26" s="43">
        <v>0</v>
      </c>
      <c r="S26" s="44">
        <v>0</v>
      </c>
      <c r="T26" s="43">
        <v>0</v>
      </c>
    </row>
    <row r="27" spans="1:20" ht="19.5" customHeight="1">
      <c r="A27" s="41" t="s">
        <v>38</v>
      </c>
      <c r="B27" s="41" t="s">
        <v>38</v>
      </c>
      <c r="C27" s="41" t="s">
        <v>38</v>
      </c>
      <c r="D27" s="41" t="s">
        <v>38</v>
      </c>
      <c r="E27" s="41" t="s">
        <v>117</v>
      </c>
      <c r="F27" s="42">
        <v>3081.32</v>
      </c>
      <c r="G27" s="42">
        <v>0</v>
      </c>
      <c r="H27" s="42">
        <v>3081.32</v>
      </c>
      <c r="I27" s="42">
        <v>0</v>
      </c>
      <c r="J27" s="43">
        <v>0</v>
      </c>
      <c r="K27" s="44">
        <v>0</v>
      </c>
      <c r="L27" s="42">
        <v>0</v>
      </c>
      <c r="M27" s="43">
        <v>0</v>
      </c>
      <c r="N27" s="44">
        <f t="shared" si="0"/>
        <v>0</v>
      </c>
      <c r="O27" s="42">
        <v>0</v>
      </c>
      <c r="P27" s="42">
        <v>0</v>
      </c>
      <c r="Q27" s="42">
        <v>0</v>
      </c>
      <c r="R27" s="43">
        <v>0</v>
      </c>
      <c r="S27" s="44">
        <v>0</v>
      </c>
      <c r="T27" s="43">
        <v>0</v>
      </c>
    </row>
    <row r="28" spans="1:20" ht="19.5" customHeight="1">
      <c r="A28" s="41" t="s">
        <v>86</v>
      </c>
      <c r="B28" s="41" t="s">
        <v>87</v>
      </c>
      <c r="C28" s="41" t="s">
        <v>88</v>
      </c>
      <c r="D28" s="41" t="s">
        <v>118</v>
      </c>
      <c r="E28" s="41" t="s">
        <v>89</v>
      </c>
      <c r="F28" s="42">
        <v>2230.64</v>
      </c>
      <c r="G28" s="42">
        <v>0</v>
      </c>
      <c r="H28" s="42">
        <v>2230.64</v>
      </c>
      <c r="I28" s="42">
        <v>0</v>
      </c>
      <c r="J28" s="43">
        <v>0</v>
      </c>
      <c r="K28" s="44">
        <v>0</v>
      </c>
      <c r="L28" s="42">
        <v>0</v>
      </c>
      <c r="M28" s="43">
        <v>0</v>
      </c>
      <c r="N28" s="44">
        <f t="shared" si="0"/>
        <v>0</v>
      </c>
      <c r="O28" s="42">
        <v>0</v>
      </c>
      <c r="P28" s="42">
        <v>0</v>
      </c>
      <c r="Q28" s="42">
        <v>0</v>
      </c>
      <c r="R28" s="43">
        <v>0</v>
      </c>
      <c r="S28" s="44">
        <v>0</v>
      </c>
      <c r="T28" s="43">
        <v>0</v>
      </c>
    </row>
    <row r="29" spans="1:20" ht="19.5" customHeight="1">
      <c r="A29" s="41" t="s">
        <v>95</v>
      </c>
      <c r="B29" s="41" t="s">
        <v>96</v>
      </c>
      <c r="C29" s="41" t="s">
        <v>97</v>
      </c>
      <c r="D29" s="41" t="s">
        <v>118</v>
      </c>
      <c r="E29" s="41" t="s">
        <v>98</v>
      </c>
      <c r="F29" s="42">
        <v>1.5</v>
      </c>
      <c r="G29" s="42">
        <v>0</v>
      </c>
      <c r="H29" s="42">
        <v>1.5</v>
      </c>
      <c r="I29" s="42">
        <v>0</v>
      </c>
      <c r="J29" s="43">
        <v>0</v>
      </c>
      <c r="K29" s="44">
        <v>0</v>
      </c>
      <c r="L29" s="42">
        <v>0</v>
      </c>
      <c r="M29" s="43">
        <v>0</v>
      </c>
      <c r="N29" s="44">
        <f t="shared" si="0"/>
        <v>0</v>
      </c>
      <c r="O29" s="42">
        <v>0</v>
      </c>
      <c r="P29" s="42">
        <v>0</v>
      </c>
      <c r="Q29" s="42">
        <v>0</v>
      </c>
      <c r="R29" s="43">
        <v>0</v>
      </c>
      <c r="S29" s="44">
        <v>0</v>
      </c>
      <c r="T29" s="43">
        <v>0</v>
      </c>
    </row>
    <row r="30" spans="1:20" ht="19.5" customHeight="1">
      <c r="A30" s="41" t="s">
        <v>102</v>
      </c>
      <c r="B30" s="41" t="s">
        <v>103</v>
      </c>
      <c r="C30" s="41" t="s">
        <v>103</v>
      </c>
      <c r="D30" s="41" t="s">
        <v>118</v>
      </c>
      <c r="E30" s="41" t="s">
        <v>105</v>
      </c>
      <c r="F30" s="42">
        <v>261.14</v>
      </c>
      <c r="G30" s="42">
        <v>0</v>
      </c>
      <c r="H30" s="42">
        <v>261.14</v>
      </c>
      <c r="I30" s="42">
        <v>0</v>
      </c>
      <c r="J30" s="43">
        <v>0</v>
      </c>
      <c r="K30" s="44">
        <v>0</v>
      </c>
      <c r="L30" s="42">
        <v>0</v>
      </c>
      <c r="M30" s="43">
        <v>0</v>
      </c>
      <c r="N30" s="44">
        <f t="shared" si="0"/>
        <v>0</v>
      </c>
      <c r="O30" s="42">
        <v>0</v>
      </c>
      <c r="P30" s="42">
        <v>0</v>
      </c>
      <c r="Q30" s="42">
        <v>0</v>
      </c>
      <c r="R30" s="43">
        <v>0</v>
      </c>
      <c r="S30" s="44">
        <v>0</v>
      </c>
      <c r="T30" s="43">
        <v>0</v>
      </c>
    </row>
    <row r="31" spans="1:20" ht="19.5" customHeight="1">
      <c r="A31" s="41" t="s">
        <v>107</v>
      </c>
      <c r="B31" s="41" t="s">
        <v>110</v>
      </c>
      <c r="C31" s="41" t="s">
        <v>88</v>
      </c>
      <c r="D31" s="41" t="s">
        <v>118</v>
      </c>
      <c r="E31" s="41" t="s">
        <v>111</v>
      </c>
      <c r="F31" s="42">
        <v>185.59</v>
      </c>
      <c r="G31" s="42">
        <v>0</v>
      </c>
      <c r="H31" s="42">
        <v>185.59</v>
      </c>
      <c r="I31" s="42">
        <v>0</v>
      </c>
      <c r="J31" s="43">
        <v>0</v>
      </c>
      <c r="K31" s="44">
        <v>0</v>
      </c>
      <c r="L31" s="42">
        <v>0</v>
      </c>
      <c r="M31" s="43">
        <v>0</v>
      </c>
      <c r="N31" s="44">
        <f t="shared" si="0"/>
        <v>0</v>
      </c>
      <c r="O31" s="42">
        <v>0</v>
      </c>
      <c r="P31" s="42">
        <v>0</v>
      </c>
      <c r="Q31" s="42">
        <v>0</v>
      </c>
      <c r="R31" s="43">
        <v>0</v>
      </c>
      <c r="S31" s="44">
        <v>0</v>
      </c>
      <c r="T31" s="43">
        <v>0</v>
      </c>
    </row>
    <row r="32" spans="1:20" ht="19.5" customHeight="1">
      <c r="A32" s="41" t="s">
        <v>107</v>
      </c>
      <c r="B32" s="41" t="s">
        <v>110</v>
      </c>
      <c r="C32" s="41" t="s">
        <v>97</v>
      </c>
      <c r="D32" s="41" t="s">
        <v>118</v>
      </c>
      <c r="E32" s="41" t="s">
        <v>112</v>
      </c>
      <c r="F32" s="42">
        <v>29.81</v>
      </c>
      <c r="G32" s="42">
        <v>0</v>
      </c>
      <c r="H32" s="42">
        <v>29.81</v>
      </c>
      <c r="I32" s="42">
        <v>0</v>
      </c>
      <c r="J32" s="43">
        <v>0</v>
      </c>
      <c r="K32" s="44">
        <v>0</v>
      </c>
      <c r="L32" s="42">
        <v>0</v>
      </c>
      <c r="M32" s="43">
        <v>0</v>
      </c>
      <c r="N32" s="44">
        <f t="shared" si="0"/>
        <v>0</v>
      </c>
      <c r="O32" s="42">
        <v>0</v>
      </c>
      <c r="P32" s="42">
        <v>0</v>
      </c>
      <c r="Q32" s="42">
        <v>0</v>
      </c>
      <c r="R32" s="43">
        <v>0</v>
      </c>
      <c r="S32" s="44">
        <v>0</v>
      </c>
      <c r="T32" s="43">
        <v>0</v>
      </c>
    </row>
    <row r="33" spans="1:20" ht="19.5" customHeight="1">
      <c r="A33" s="41" t="s">
        <v>113</v>
      </c>
      <c r="B33" s="41" t="s">
        <v>87</v>
      </c>
      <c r="C33" s="41" t="s">
        <v>88</v>
      </c>
      <c r="D33" s="41" t="s">
        <v>118</v>
      </c>
      <c r="E33" s="41" t="s">
        <v>114</v>
      </c>
      <c r="F33" s="42">
        <v>211.71</v>
      </c>
      <c r="G33" s="42">
        <v>0</v>
      </c>
      <c r="H33" s="42">
        <v>211.71</v>
      </c>
      <c r="I33" s="42">
        <v>0</v>
      </c>
      <c r="J33" s="43">
        <v>0</v>
      </c>
      <c r="K33" s="44">
        <v>0</v>
      </c>
      <c r="L33" s="42">
        <v>0</v>
      </c>
      <c r="M33" s="43">
        <v>0</v>
      </c>
      <c r="N33" s="44">
        <f t="shared" si="0"/>
        <v>0</v>
      </c>
      <c r="O33" s="42">
        <v>0</v>
      </c>
      <c r="P33" s="42">
        <v>0</v>
      </c>
      <c r="Q33" s="42">
        <v>0</v>
      </c>
      <c r="R33" s="43">
        <v>0</v>
      </c>
      <c r="S33" s="44">
        <v>0</v>
      </c>
      <c r="T33" s="43">
        <v>0</v>
      </c>
    </row>
    <row r="34" spans="1:20" ht="19.5" customHeight="1">
      <c r="A34" s="41" t="s">
        <v>113</v>
      </c>
      <c r="B34" s="41" t="s">
        <v>87</v>
      </c>
      <c r="C34" s="41" t="s">
        <v>97</v>
      </c>
      <c r="D34" s="41" t="s">
        <v>118</v>
      </c>
      <c r="E34" s="41" t="s">
        <v>115</v>
      </c>
      <c r="F34" s="42">
        <v>160.93</v>
      </c>
      <c r="G34" s="42">
        <v>0</v>
      </c>
      <c r="H34" s="42">
        <v>160.93</v>
      </c>
      <c r="I34" s="42">
        <v>0</v>
      </c>
      <c r="J34" s="43">
        <v>0</v>
      </c>
      <c r="K34" s="44">
        <v>0</v>
      </c>
      <c r="L34" s="42">
        <v>0</v>
      </c>
      <c r="M34" s="43">
        <v>0</v>
      </c>
      <c r="N34" s="44">
        <f t="shared" si="0"/>
        <v>0</v>
      </c>
      <c r="O34" s="42">
        <v>0</v>
      </c>
      <c r="P34" s="42">
        <v>0</v>
      </c>
      <c r="Q34" s="42">
        <v>0</v>
      </c>
      <c r="R34" s="43">
        <v>0</v>
      </c>
      <c r="S34" s="44">
        <v>0</v>
      </c>
      <c r="T34" s="43">
        <v>0</v>
      </c>
    </row>
    <row r="35" spans="1:20" ht="19.5" customHeight="1">
      <c r="A35" s="41" t="s">
        <v>38</v>
      </c>
      <c r="B35" s="41" t="s">
        <v>38</v>
      </c>
      <c r="C35" s="41" t="s">
        <v>38</v>
      </c>
      <c r="D35" s="41" t="s">
        <v>38</v>
      </c>
      <c r="E35" s="41" t="s">
        <v>119</v>
      </c>
      <c r="F35" s="42">
        <v>1499.88</v>
      </c>
      <c r="G35" s="42">
        <v>0</v>
      </c>
      <c r="H35" s="42">
        <v>1499.88</v>
      </c>
      <c r="I35" s="42">
        <v>0</v>
      </c>
      <c r="J35" s="43">
        <v>0</v>
      </c>
      <c r="K35" s="44">
        <v>0</v>
      </c>
      <c r="L35" s="42">
        <v>0</v>
      </c>
      <c r="M35" s="43">
        <v>0</v>
      </c>
      <c r="N35" s="44">
        <f t="shared" si="0"/>
        <v>0</v>
      </c>
      <c r="O35" s="42">
        <v>0</v>
      </c>
      <c r="P35" s="42">
        <v>0</v>
      </c>
      <c r="Q35" s="42">
        <v>0</v>
      </c>
      <c r="R35" s="43">
        <v>0</v>
      </c>
      <c r="S35" s="44">
        <v>0</v>
      </c>
      <c r="T35" s="43">
        <v>0</v>
      </c>
    </row>
    <row r="36" spans="1:20" ht="19.5" customHeight="1">
      <c r="A36" s="41" t="s">
        <v>86</v>
      </c>
      <c r="B36" s="41" t="s">
        <v>87</v>
      </c>
      <c r="C36" s="41" t="s">
        <v>88</v>
      </c>
      <c r="D36" s="41" t="s">
        <v>120</v>
      </c>
      <c r="E36" s="41" t="s">
        <v>89</v>
      </c>
      <c r="F36" s="42">
        <v>1120.8</v>
      </c>
      <c r="G36" s="42">
        <v>0</v>
      </c>
      <c r="H36" s="42">
        <v>1120.8</v>
      </c>
      <c r="I36" s="42">
        <v>0</v>
      </c>
      <c r="J36" s="43">
        <v>0</v>
      </c>
      <c r="K36" s="44">
        <v>0</v>
      </c>
      <c r="L36" s="42">
        <v>0</v>
      </c>
      <c r="M36" s="43">
        <v>0</v>
      </c>
      <c r="N36" s="44">
        <f t="shared" si="0"/>
        <v>0</v>
      </c>
      <c r="O36" s="42">
        <v>0</v>
      </c>
      <c r="P36" s="42">
        <v>0</v>
      </c>
      <c r="Q36" s="42">
        <v>0</v>
      </c>
      <c r="R36" s="43">
        <v>0</v>
      </c>
      <c r="S36" s="44">
        <v>0</v>
      </c>
      <c r="T36" s="43">
        <v>0</v>
      </c>
    </row>
    <row r="37" spans="1:20" ht="19.5" customHeight="1">
      <c r="A37" s="41" t="s">
        <v>102</v>
      </c>
      <c r="B37" s="41" t="s">
        <v>103</v>
      </c>
      <c r="C37" s="41" t="s">
        <v>103</v>
      </c>
      <c r="D37" s="41" t="s">
        <v>120</v>
      </c>
      <c r="E37" s="41" t="s">
        <v>105</v>
      </c>
      <c r="F37" s="42">
        <v>142.28</v>
      </c>
      <c r="G37" s="42">
        <v>0</v>
      </c>
      <c r="H37" s="42">
        <v>142.28</v>
      </c>
      <c r="I37" s="42">
        <v>0</v>
      </c>
      <c r="J37" s="43">
        <v>0</v>
      </c>
      <c r="K37" s="44">
        <v>0</v>
      </c>
      <c r="L37" s="42">
        <v>0</v>
      </c>
      <c r="M37" s="43">
        <v>0</v>
      </c>
      <c r="N37" s="44">
        <f t="shared" si="0"/>
        <v>0</v>
      </c>
      <c r="O37" s="42">
        <v>0</v>
      </c>
      <c r="P37" s="42">
        <v>0</v>
      </c>
      <c r="Q37" s="42">
        <v>0</v>
      </c>
      <c r="R37" s="43">
        <v>0</v>
      </c>
      <c r="S37" s="44">
        <v>0</v>
      </c>
      <c r="T37" s="43">
        <v>0</v>
      </c>
    </row>
    <row r="38" spans="1:20" ht="19.5" customHeight="1">
      <c r="A38" s="41" t="s">
        <v>107</v>
      </c>
      <c r="B38" s="41" t="s">
        <v>110</v>
      </c>
      <c r="C38" s="41" t="s">
        <v>88</v>
      </c>
      <c r="D38" s="41" t="s">
        <v>120</v>
      </c>
      <c r="E38" s="41" t="s">
        <v>111</v>
      </c>
      <c r="F38" s="42">
        <v>97.61</v>
      </c>
      <c r="G38" s="42">
        <v>0</v>
      </c>
      <c r="H38" s="42">
        <v>97.61</v>
      </c>
      <c r="I38" s="42">
        <v>0</v>
      </c>
      <c r="J38" s="43">
        <v>0</v>
      </c>
      <c r="K38" s="44">
        <v>0</v>
      </c>
      <c r="L38" s="42">
        <v>0</v>
      </c>
      <c r="M38" s="43">
        <v>0</v>
      </c>
      <c r="N38" s="44">
        <f aca="true" t="shared" si="1" ref="N38:N69">SUM(O38:R38)</f>
        <v>0</v>
      </c>
      <c r="O38" s="42">
        <v>0</v>
      </c>
      <c r="P38" s="42">
        <v>0</v>
      </c>
      <c r="Q38" s="42">
        <v>0</v>
      </c>
      <c r="R38" s="43">
        <v>0</v>
      </c>
      <c r="S38" s="44">
        <v>0</v>
      </c>
      <c r="T38" s="43">
        <v>0</v>
      </c>
    </row>
    <row r="39" spans="1:20" ht="19.5" customHeight="1">
      <c r="A39" s="41" t="s">
        <v>107</v>
      </c>
      <c r="B39" s="41" t="s">
        <v>110</v>
      </c>
      <c r="C39" s="41" t="s">
        <v>97</v>
      </c>
      <c r="D39" s="41" t="s">
        <v>120</v>
      </c>
      <c r="E39" s="41" t="s">
        <v>112</v>
      </c>
      <c r="F39" s="42">
        <v>21.71</v>
      </c>
      <c r="G39" s="42">
        <v>0</v>
      </c>
      <c r="H39" s="42">
        <v>21.71</v>
      </c>
      <c r="I39" s="42">
        <v>0</v>
      </c>
      <c r="J39" s="43">
        <v>0</v>
      </c>
      <c r="K39" s="44">
        <v>0</v>
      </c>
      <c r="L39" s="42">
        <v>0</v>
      </c>
      <c r="M39" s="43">
        <v>0</v>
      </c>
      <c r="N39" s="44">
        <f t="shared" si="1"/>
        <v>0</v>
      </c>
      <c r="O39" s="42">
        <v>0</v>
      </c>
      <c r="P39" s="42">
        <v>0</v>
      </c>
      <c r="Q39" s="42">
        <v>0</v>
      </c>
      <c r="R39" s="43">
        <v>0</v>
      </c>
      <c r="S39" s="44">
        <v>0</v>
      </c>
      <c r="T39" s="43">
        <v>0</v>
      </c>
    </row>
    <row r="40" spans="1:20" ht="19.5" customHeight="1">
      <c r="A40" s="41" t="s">
        <v>113</v>
      </c>
      <c r="B40" s="41" t="s">
        <v>87</v>
      </c>
      <c r="C40" s="41" t="s">
        <v>88</v>
      </c>
      <c r="D40" s="41" t="s">
        <v>120</v>
      </c>
      <c r="E40" s="41" t="s">
        <v>114</v>
      </c>
      <c r="F40" s="42">
        <v>117.48</v>
      </c>
      <c r="G40" s="42">
        <v>0</v>
      </c>
      <c r="H40" s="42">
        <v>117.48</v>
      </c>
      <c r="I40" s="42">
        <v>0</v>
      </c>
      <c r="J40" s="43">
        <v>0</v>
      </c>
      <c r="K40" s="44">
        <v>0</v>
      </c>
      <c r="L40" s="42">
        <v>0</v>
      </c>
      <c r="M40" s="43">
        <v>0</v>
      </c>
      <c r="N40" s="44">
        <f t="shared" si="1"/>
        <v>0</v>
      </c>
      <c r="O40" s="42">
        <v>0</v>
      </c>
      <c r="P40" s="42">
        <v>0</v>
      </c>
      <c r="Q40" s="42">
        <v>0</v>
      </c>
      <c r="R40" s="43">
        <v>0</v>
      </c>
      <c r="S40" s="44">
        <v>0</v>
      </c>
      <c r="T40" s="43">
        <v>0</v>
      </c>
    </row>
    <row r="41" spans="1:20" ht="19.5" customHeight="1">
      <c r="A41" s="41" t="s">
        <v>38</v>
      </c>
      <c r="B41" s="41" t="s">
        <v>38</v>
      </c>
      <c r="C41" s="41" t="s">
        <v>38</v>
      </c>
      <c r="D41" s="41" t="s">
        <v>38</v>
      </c>
      <c r="E41" s="41" t="s">
        <v>121</v>
      </c>
      <c r="F41" s="42">
        <v>64.55</v>
      </c>
      <c r="G41" s="42">
        <v>0</v>
      </c>
      <c r="H41" s="42">
        <v>64.55</v>
      </c>
      <c r="I41" s="42">
        <v>0</v>
      </c>
      <c r="J41" s="43">
        <v>0</v>
      </c>
      <c r="K41" s="44">
        <v>0</v>
      </c>
      <c r="L41" s="42">
        <v>0</v>
      </c>
      <c r="M41" s="43">
        <v>0</v>
      </c>
      <c r="N41" s="44">
        <f t="shared" si="1"/>
        <v>0</v>
      </c>
      <c r="O41" s="42">
        <v>0</v>
      </c>
      <c r="P41" s="42">
        <v>0</v>
      </c>
      <c r="Q41" s="42">
        <v>0</v>
      </c>
      <c r="R41" s="43">
        <v>0</v>
      </c>
      <c r="S41" s="44">
        <v>0</v>
      </c>
      <c r="T41" s="43">
        <v>0</v>
      </c>
    </row>
    <row r="42" spans="1:20" ht="19.5" customHeight="1">
      <c r="A42" s="41" t="s">
        <v>38</v>
      </c>
      <c r="B42" s="41" t="s">
        <v>38</v>
      </c>
      <c r="C42" s="41" t="s">
        <v>38</v>
      </c>
      <c r="D42" s="41" t="s">
        <v>38</v>
      </c>
      <c r="E42" s="41" t="s">
        <v>122</v>
      </c>
      <c r="F42" s="42">
        <v>64.55</v>
      </c>
      <c r="G42" s="42">
        <v>0</v>
      </c>
      <c r="H42" s="42">
        <v>64.55</v>
      </c>
      <c r="I42" s="42">
        <v>0</v>
      </c>
      <c r="J42" s="43">
        <v>0</v>
      </c>
      <c r="K42" s="44">
        <v>0</v>
      </c>
      <c r="L42" s="42">
        <v>0</v>
      </c>
      <c r="M42" s="43">
        <v>0</v>
      </c>
      <c r="N42" s="44">
        <f t="shared" si="1"/>
        <v>0</v>
      </c>
      <c r="O42" s="42">
        <v>0</v>
      </c>
      <c r="P42" s="42">
        <v>0</v>
      </c>
      <c r="Q42" s="42">
        <v>0</v>
      </c>
      <c r="R42" s="43">
        <v>0</v>
      </c>
      <c r="S42" s="44">
        <v>0</v>
      </c>
      <c r="T42" s="43">
        <v>0</v>
      </c>
    </row>
    <row r="43" spans="1:20" ht="19.5" customHeight="1">
      <c r="A43" s="41" t="s">
        <v>86</v>
      </c>
      <c r="B43" s="41" t="s">
        <v>87</v>
      </c>
      <c r="C43" s="41" t="s">
        <v>88</v>
      </c>
      <c r="D43" s="41" t="s">
        <v>123</v>
      </c>
      <c r="E43" s="41" t="s">
        <v>89</v>
      </c>
      <c r="F43" s="42">
        <v>50.17</v>
      </c>
      <c r="G43" s="42">
        <v>0</v>
      </c>
      <c r="H43" s="42">
        <v>50.17</v>
      </c>
      <c r="I43" s="42">
        <v>0</v>
      </c>
      <c r="J43" s="43">
        <v>0</v>
      </c>
      <c r="K43" s="44">
        <v>0</v>
      </c>
      <c r="L43" s="42">
        <v>0</v>
      </c>
      <c r="M43" s="43">
        <v>0</v>
      </c>
      <c r="N43" s="44">
        <f t="shared" si="1"/>
        <v>0</v>
      </c>
      <c r="O43" s="42">
        <v>0</v>
      </c>
      <c r="P43" s="42">
        <v>0</v>
      </c>
      <c r="Q43" s="42">
        <v>0</v>
      </c>
      <c r="R43" s="43">
        <v>0</v>
      </c>
      <c r="S43" s="44">
        <v>0</v>
      </c>
      <c r="T43" s="43">
        <v>0</v>
      </c>
    </row>
    <row r="44" spans="1:20" ht="19.5" customHeight="1">
      <c r="A44" s="41" t="s">
        <v>95</v>
      </c>
      <c r="B44" s="41" t="s">
        <v>96</v>
      </c>
      <c r="C44" s="41" t="s">
        <v>97</v>
      </c>
      <c r="D44" s="41" t="s">
        <v>123</v>
      </c>
      <c r="E44" s="41" t="s">
        <v>98</v>
      </c>
      <c r="F44" s="42">
        <v>0.6</v>
      </c>
      <c r="G44" s="42">
        <v>0</v>
      </c>
      <c r="H44" s="42">
        <v>0.6</v>
      </c>
      <c r="I44" s="42">
        <v>0</v>
      </c>
      <c r="J44" s="43">
        <v>0</v>
      </c>
      <c r="K44" s="44">
        <v>0</v>
      </c>
      <c r="L44" s="42">
        <v>0</v>
      </c>
      <c r="M44" s="43">
        <v>0</v>
      </c>
      <c r="N44" s="44">
        <f t="shared" si="1"/>
        <v>0</v>
      </c>
      <c r="O44" s="42">
        <v>0</v>
      </c>
      <c r="P44" s="42">
        <v>0</v>
      </c>
      <c r="Q44" s="42">
        <v>0</v>
      </c>
      <c r="R44" s="43">
        <v>0</v>
      </c>
      <c r="S44" s="44">
        <v>0</v>
      </c>
      <c r="T44" s="43">
        <v>0</v>
      </c>
    </row>
    <row r="45" spans="1:20" ht="19.5" customHeight="1">
      <c r="A45" s="41" t="s">
        <v>102</v>
      </c>
      <c r="B45" s="41" t="s">
        <v>103</v>
      </c>
      <c r="C45" s="41" t="s">
        <v>103</v>
      </c>
      <c r="D45" s="41" t="s">
        <v>123</v>
      </c>
      <c r="E45" s="41" t="s">
        <v>105</v>
      </c>
      <c r="F45" s="42">
        <v>4.56</v>
      </c>
      <c r="G45" s="42">
        <v>0</v>
      </c>
      <c r="H45" s="42">
        <v>4.56</v>
      </c>
      <c r="I45" s="42">
        <v>0</v>
      </c>
      <c r="J45" s="43">
        <v>0</v>
      </c>
      <c r="K45" s="44">
        <v>0</v>
      </c>
      <c r="L45" s="42">
        <v>0</v>
      </c>
      <c r="M45" s="43">
        <v>0</v>
      </c>
      <c r="N45" s="44">
        <f t="shared" si="1"/>
        <v>0</v>
      </c>
      <c r="O45" s="42">
        <v>0</v>
      </c>
      <c r="P45" s="42">
        <v>0</v>
      </c>
      <c r="Q45" s="42">
        <v>0</v>
      </c>
      <c r="R45" s="43">
        <v>0</v>
      </c>
      <c r="S45" s="44">
        <v>0</v>
      </c>
      <c r="T45" s="43">
        <v>0</v>
      </c>
    </row>
    <row r="46" spans="1:20" ht="19.5" customHeight="1">
      <c r="A46" s="41" t="s">
        <v>107</v>
      </c>
      <c r="B46" s="41" t="s">
        <v>110</v>
      </c>
      <c r="C46" s="41" t="s">
        <v>87</v>
      </c>
      <c r="D46" s="41" t="s">
        <v>123</v>
      </c>
      <c r="E46" s="41" t="s">
        <v>124</v>
      </c>
      <c r="F46" s="42">
        <v>2.93</v>
      </c>
      <c r="G46" s="42">
        <v>0</v>
      </c>
      <c r="H46" s="42">
        <v>2.93</v>
      </c>
      <c r="I46" s="42">
        <v>0</v>
      </c>
      <c r="J46" s="43">
        <v>0</v>
      </c>
      <c r="K46" s="44">
        <v>0</v>
      </c>
      <c r="L46" s="42">
        <v>0</v>
      </c>
      <c r="M46" s="43">
        <v>0</v>
      </c>
      <c r="N46" s="44">
        <f t="shared" si="1"/>
        <v>0</v>
      </c>
      <c r="O46" s="42">
        <v>0</v>
      </c>
      <c r="P46" s="42">
        <v>0</v>
      </c>
      <c r="Q46" s="42">
        <v>0</v>
      </c>
      <c r="R46" s="43">
        <v>0</v>
      </c>
      <c r="S46" s="44">
        <v>0</v>
      </c>
      <c r="T46" s="43">
        <v>0</v>
      </c>
    </row>
    <row r="47" spans="1:20" ht="19.5" customHeight="1">
      <c r="A47" s="41" t="s">
        <v>107</v>
      </c>
      <c r="B47" s="41" t="s">
        <v>110</v>
      </c>
      <c r="C47" s="41" t="s">
        <v>97</v>
      </c>
      <c r="D47" s="41" t="s">
        <v>123</v>
      </c>
      <c r="E47" s="41" t="s">
        <v>112</v>
      </c>
      <c r="F47" s="42">
        <v>0.37</v>
      </c>
      <c r="G47" s="42">
        <v>0</v>
      </c>
      <c r="H47" s="42">
        <v>0.37</v>
      </c>
      <c r="I47" s="42">
        <v>0</v>
      </c>
      <c r="J47" s="43">
        <v>0</v>
      </c>
      <c r="K47" s="44">
        <v>0</v>
      </c>
      <c r="L47" s="42">
        <v>0</v>
      </c>
      <c r="M47" s="43">
        <v>0</v>
      </c>
      <c r="N47" s="44">
        <f t="shared" si="1"/>
        <v>0</v>
      </c>
      <c r="O47" s="42">
        <v>0</v>
      </c>
      <c r="P47" s="42">
        <v>0</v>
      </c>
      <c r="Q47" s="42">
        <v>0</v>
      </c>
      <c r="R47" s="43">
        <v>0</v>
      </c>
      <c r="S47" s="44">
        <v>0</v>
      </c>
      <c r="T47" s="43">
        <v>0</v>
      </c>
    </row>
    <row r="48" spans="1:20" ht="19.5" customHeight="1">
      <c r="A48" s="41" t="s">
        <v>113</v>
      </c>
      <c r="B48" s="41" t="s">
        <v>87</v>
      </c>
      <c r="C48" s="41" t="s">
        <v>88</v>
      </c>
      <c r="D48" s="41" t="s">
        <v>123</v>
      </c>
      <c r="E48" s="41" t="s">
        <v>114</v>
      </c>
      <c r="F48" s="42">
        <v>3.58</v>
      </c>
      <c r="G48" s="42">
        <v>0</v>
      </c>
      <c r="H48" s="42">
        <v>3.58</v>
      </c>
      <c r="I48" s="42">
        <v>0</v>
      </c>
      <c r="J48" s="43">
        <v>0</v>
      </c>
      <c r="K48" s="44">
        <v>0</v>
      </c>
      <c r="L48" s="42">
        <v>0</v>
      </c>
      <c r="M48" s="43">
        <v>0</v>
      </c>
      <c r="N48" s="44">
        <f t="shared" si="1"/>
        <v>0</v>
      </c>
      <c r="O48" s="42">
        <v>0</v>
      </c>
      <c r="P48" s="42">
        <v>0</v>
      </c>
      <c r="Q48" s="42">
        <v>0</v>
      </c>
      <c r="R48" s="43">
        <v>0</v>
      </c>
      <c r="S48" s="44">
        <v>0</v>
      </c>
      <c r="T48" s="43">
        <v>0</v>
      </c>
    </row>
    <row r="49" spans="1:20" ht="19.5" customHeight="1">
      <c r="A49" s="41" t="s">
        <v>113</v>
      </c>
      <c r="B49" s="41" t="s">
        <v>87</v>
      </c>
      <c r="C49" s="41" t="s">
        <v>97</v>
      </c>
      <c r="D49" s="41" t="s">
        <v>123</v>
      </c>
      <c r="E49" s="41" t="s">
        <v>115</v>
      </c>
      <c r="F49" s="42">
        <v>2.34</v>
      </c>
      <c r="G49" s="42">
        <v>0</v>
      </c>
      <c r="H49" s="42">
        <v>2.34</v>
      </c>
      <c r="I49" s="42">
        <v>0</v>
      </c>
      <c r="J49" s="43">
        <v>0</v>
      </c>
      <c r="K49" s="44">
        <v>0</v>
      </c>
      <c r="L49" s="42">
        <v>0</v>
      </c>
      <c r="M49" s="43">
        <v>0</v>
      </c>
      <c r="N49" s="44">
        <f t="shared" si="1"/>
        <v>0</v>
      </c>
      <c r="O49" s="42">
        <v>0</v>
      </c>
      <c r="P49" s="42">
        <v>0</v>
      </c>
      <c r="Q49" s="42">
        <v>0</v>
      </c>
      <c r="R49" s="43">
        <v>0</v>
      </c>
      <c r="S49" s="44">
        <v>0</v>
      </c>
      <c r="T49" s="43">
        <v>0</v>
      </c>
    </row>
    <row r="50" spans="1:20" ht="19.5" customHeight="1">
      <c r="A50" s="41" t="s">
        <v>38</v>
      </c>
      <c r="B50" s="41" t="s">
        <v>38</v>
      </c>
      <c r="C50" s="41" t="s">
        <v>38</v>
      </c>
      <c r="D50" s="41" t="s">
        <v>38</v>
      </c>
      <c r="E50" s="41" t="s">
        <v>125</v>
      </c>
      <c r="F50" s="42">
        <v>608.98</v>
      </c>
      <c r="G50" s="42">
        <v>0</v>
      </c>
      <c r="H50" s="42">
        <v>608.98</v>
      </c>
      <c r="I50" s="42">
        <v>0</v>
      </c>
      <c r="J50" s="43">
        <v>0</v>
      </c>
      <c r="K50" s="44">
        <v>0</v>
      </c>
      <c r="L50" s="42">
        <v>0</v>
      </c>
      <c r="M50" s="43">
        <v>0</v>
      </c>
      <c r="N50" s="44">
        <f t="shared" si="1"/>
        <v>0</v>
      </c>
      <c r="O50" s="42">
        <v>0</v>
      </c>
      <c r="P50" s="42">
        <v>0</v>
      </c>
      <c r="Q50" s="42">
        <v>0</v>
      </c>
      <c r="R50" s="43">
        <v>0</v>
      </c>
      <c r="S50" s="44">
        <v>0</v>
      </c>
      <c r="T50" s="43">
        <v>0</v>
      </c>
    </row>
    <row r="51" spans="1:20" ht="19.5" customHeight="1">
      <c r="A51" s="41" t="s">
        <v>38</v>
      </c>
      <c r="B51" s="41" t="s">
        <v>38</v>
      </c>
      <c r="C51" s="41" t="s">
        <v>38</v>
      </c>
      <c r="D51" s="41" t="s">
        <v>38</v>
      </c>
      <c r="E51" s="41" t="s">
        <v>126</v>
      </c>
      <c r="F51" s="42">
        <v>608.98</v>
      </c>
      <c r="G51" s="42">
        <v>0</v>
      </c>
      <c r="H51" s="42">
        <v>608.98</v>
      </c>
      <c r="I51" s="42">
        <v>0</v>
      </c>
      <c r="J51" s="43">
        <v>0</v>
      </c>
      <c r="K51" s="44">
        <v>0</v>
      </c>
      <c r="L51" s="42">
        <v>0</v>
      </c>
      <c r="M51" s="43">
        <v>0</v>
      </c>
      <c r="N51" s="44">
        <f t="shared" si="1"/>
        <v>0</v>
      </c>
      <c r="O51" s="42">
        <v>0</v>
      </c>
      <c r="P51" s="42">
        <v>0</v>
      </c>
      <c r="Q51" s="42">
        <v>0</v>
      </c>
      <c r="R51" s="43">
        <v>0</v>
      </c>
      <c r="S51" s="44">
        <v>0</v>
      </c>
      <c r="T51" s="43">
        <v>0</v>
      </c>
    </row>
    <row r="52" spans="1:20" ht="19.5" customHeight="1">
      <c r="A52" s="41" t="s">
        <v>86</v>
      </c>
      <c r="B52" s="41" t="s">
        <v>87</v>
      </c>
      <c r="C52" s="41" t="s">
        <v>97</v>
      </c>
      <c r="D52" s="41" t="s">
        <v>127</v>
      </c>
      <c r="E52" s="41" t="s">
        <v>128</v>
      </c>
      <c r="F52" s="42">
        <v>388.25</v>
      </c>
      <c r="G52" s="42">
        <v>0</v>
      </c>
      <c r="H52" s="42">
        <v>388.25</v>
      </c>
      <c r="I52" s="42">
        <v>0</v>
      </c>
      <c r="J52" s="43">
        <v>0</v>
      </c>
      <c r="K52" s="44">
        <v>0</v>
      </c>
      <c r="L52" s="42">
        <v>0</v>
      </c>
      <c r="M52" s="43">
        <v>0</v>
      </c>
      <c r="N52" s="44">
        <f t="shared" si="1"/>
        <v>0</v>
      </c>
      <c r="O52" s="42">
        <v>0</v>
      </c>
      <c r="P52" s="42">
        <v>0</v>
      </c>
      <c r="Q52" s="42">
        <v>0</v>
      </c>
      <c r="R52" s="43">
        <v>0</v>
      </c>
      <c r="S52" s="44">
        <v>0</v>
      </c>
      <c r="T52" s="43">
        <v>0</v>
      </c>
    </row>
    <row r="53" spans="1:20" ht="19.5" customHeight="1">
      <c r="A53" s="41" t="s">
        <v>95</v>
      </c>
      <c r="B53" s="41" t="s">
        <v>96</v>
      </c>
      <c r="C53" s="41" t="s">
        <v>97</v>
      </c>
      <c r="D53" s="41" t="s">
        <v>127</v>
      </c>
      <c r="E53" s="41" t="s">
        <v>98</v>
      </c>
      <c r="F53" s="42">
        <v>18</v>
      </c>
      <c r="G53" s="42">
        <v>0</v>
      </c>
      <c r="H53" s="42">
        <v>18</v>
      </c>
      <c r="I53" s="42">
        <v>0</v>
      </c>
      <c r="J53" s="43">
        <v>0</v>
      </c>
      <c r="K53" s="44">
        <v>0</v>
      </c>
      <c r="L53" s="42">
        <v>0</v>
      </c>
      <c r="M53" s="43">
        <v>0</v>
      </c>
      <c r="N53" s="44">
        <f t="shared" si="1"/>
        <v>0</v>
      </c>
      <c r="O53" s="42">
        <v>0</v>
      </c>
      <c r="P53" s="42">
        <v>0</v>
      </c>
      <c r="Q53" s="42">
        <v>0</v>
      </c>
      <c r="R53" s="43">
        <v>0</v>
      </c>
      <c r="S53" s="44">
        <v>0</v>
      </c>
      <c r="T53" s="43">
        <v>0</v>
      </c>
    </row>
    <row r="54" spans="1:20" ht="19.5" customHeight="1">
      <c r="A54" s="41" t="s">
        <v>102</v>
      </c>
      <c r="B54" s="41" t="s">
        <v>103</v>
      </c>
      <c r="C54" s="41" t="s">
        <v>103</v>
      </c>
      <c r="D54" s="41" t="s">
        <v>127</v>
      </c>
      <c r="E54" s="41" t="s">
        <v>105</v>
      </c>
      <c r="F54" s="42">
        <v>61.7</v>
      </c>
      <c r="G54" s="42">
        <v>0</v>
      </c>
      <c r="H54" s="42">
        <v>61.7</v>
      </c>
      <c r="I54" s="42">
        <v>0</v>
      </c>
      <c r="J54" s="43">
        <v>0</v>
      </c>
      <c r="K54" s="44">
        <v>0</v>
      </c>
      <c r="L54" s="42">
        <v>0</v>
      </c>
      <c r="M54" s="43">
        <v>0</v>
      </c>
      <c r="N54" s="44">
        <f t="shared" si="1"/>
        <v>0</v>
      </c>
      <c r="O54" s="42">
        <v>0</v>
      </c>
      <c r="P54" s="42">
        <v>0</v>
      </c>
      <c r="Q54" s="42">
        <v>0</v>
      </c>
      <c r="R54" s="43">
        <v>0</v>
      </c>
      <c r="S54" s="44">
        <v>0</v>
      </c>
      <c r="T54" s="43">
        <v>0</v>
      </c>
    </row>
    <row r="55" spans="1:20" ht="19.5" customHeight="1">
      <c r="A55" s="41" t="s">
        <v>107</v>
      </c>
      <c r="B55" s="41" t="s">
        <v>110</v>
      </c>
      <c r="C55" s="41" t="s">
        <v>87</v>
      </c>
      <c r="D55" s="41" t="s">
        <v>127</v>
      </c>
      <c r="E55" s="41" t="s">
        <v>124</v>
      </c>
      <c r="F55" s="42">
        <v>39.05</v>
      </c>
      <c r="G55" s="42">
        <v>0</v>
      </c>
      <c r="H55" s="42">
        <v>39.05</v>
      </c>
      <c r="I55" s="42">
        <v>0</v>
      </c>
      <c r="J55" s="43">
        <v>0</v>
      </c>
      <c r="K55" s="44">
        <v>0</v>
      </c>
      <c r="L55" s="42">
        <v>0</v>
      </c>
      <c r="M55" s="43">
        <v>0</v>
      </c>
      <c r="N55" s="44">
        <f t="shared" si="1"/>
        <v>0</v>
      </c>
      <c r="O55" s="42">
        <v>0</v>
      </c>
      <c r="P55" s="42">
        <v>0</v>
      </c>
      <c r="Q55" s="42">
        <v>0</v>
      </c>
      <c r="R55" s="43">
        <v>0</v>
      </c>
      <c r="S55" s="44">
        <v>0</v>
      </c>
      <c r="T55" s="43">
        <v>0</v>
      </c>
    </row>
    <row r="56" spans="1:20" ht="19.5" customHeight="1">
      <c r="A56" s="41" t="s">
        <v>113</v>
      </c>
      <c r="B56" s="41" t="s">
        <v>87</v>
      </c>
      <c r="C56" s="41" t="s">
        <v>88</v>
      </c>
      <c r="D56" s="41" t="s">
        <v>127</v>
      </c>
      <c r="E56" s="41" t="s">
        <v>114</v>
      </c>
      <c r="F56" s="42">
        <v>52.07</v>
      </c>
      <c r="G56" s="42">
        <v>0</v>
      </c>
      <c r="H56" s="42">
        <v>52.07</v>
      </c>
      <c r="I56" s="42">
        <v>0</v>
      </c>
      <c r="J56" s="43">
        <v>0</v>
      </c>
      <c r="K56" s="44">
        <v>0</v>
      </c>
      <c r="L56" s="42">
        <v>0</v>
      </c>
      <c r="M56" s="43">
        <v>0</v>
      </c>
      <c r="N56" s="44">
        <f t="shared" si="1"/>
        <v>0</v>
      </c>
      <c r="O56" s="42">
        <v>0</v>
      </c>
      <c r="P56" s="42">
        <v>0</v>
      </c>
      <c r="Q56" s="42">
        <v>0</v>
      </c>
      <c r="R56" s="43">
        <v>0</v>
      </c>
      <c r="S56" s="44">
        <v>0</v>
      </c>
      <c r="T56" s="43">
        <v>0</v>
      </c>
    </row>
    <row r="57" spans="1:20" ht="19.5" customHeight="1">
      <c r="A57" s="41" t="s">
        <v>113</v>
      </c>
      <c r="B57" s="41" t="s">
        <v>87</v>
      </c>
      <c r="C57" s="41" t="s">
        <v>97</v>
      </c>
      <c r="D57" s="41" t="s">
        <v>127</v>
      </c>
      <c r="E57" s="41" t="s">
        <v>115</v>
      </c>
      <c r="F57" s="42">
        <v>49.91</v>
      </c>
      <c r="G57" s="42">
        <v>0</v>
      </c>
      <c r="H57" s="42">
        <v>49.91</v>
      </c>
      <c r="I57" s="42">
        <v>0</v>
      </c>
      <c r="J57" s="43">
        <v>0</v>
      </c>
      <c r="K57" s="44">
        <v>0</v>
      </c>
      <c r="L57" s="42">
        <v>0</v>
      </c>
      <c r="M57" s="43">
        <v>0</v>
      </c>
      <c r="N57" s="44">
        <f t="shared" si="1"/>
        <v>0</v>
      </c>
      <c r="O57" s="42">
        <v>0</v>
      </c>
      <c r="P57" s="42">
        <v>0</v>
      </c>
      <c r="Q57" s="42">
        <v>0</v>
      </c>
      <c r="R57" s="43">
        <v>0</v>
      </c>
      <c r="S57" s="44">
        <v>0</v>
      </c>
      <c r="T57" s="43">
        <v>0</v>
      </c>
    </row>
    <row r="58" spans="1:20" ht="19.5" customHeight="1">
      <c r="A58" s="41" t="s">
        <v>38</v>
      </c>
      <c r="B58" s="41" t="s">
        <v>38</v>
      </c>
      <c r="C58" s="41" t="s">
        <v>38</v>
      </c>
      <c r="D58" s="41" t="s">
        <v>38</v>
      </c>
      <c r="E58" s="41" t="s">
        <v>129</v>
      </c>
      <c r="F58" s="42">
        <v>540.2</v>
      </c>
      <c r="G58" s="42">
        <v>0</v>
      </c>
      <c r="H58" s="42">
        <v>540.2</v>
      </c>
      <c r="I58" s="42">
        <v>0</v>
      </c>
      <c r="J58" s="43">
        <v>0</v>
      </c>
      <c r="K58" s="44">
        <v>0</v>
      </c>
      <c r="L58" s="42">
        <v>0</v>
      </c>
      <c r="M58" s="43">
        <v>0</v>
      </c>
      <c r="N58" s="44">
        <f t="shared" si="1"/>
        <v>0</v>
      </c>
      <c r="O58" s="42">
        <v>0</v>
      </c>
      <c r="P58" s="42">
        <v>0</v>
      </c>
      <c r="Q58" s="42">
        <v>0</v>
      </c>
      <c r="R58" s="43">
        <v>0</v>
      </c>
      <c r="S58" s="44">
        <v>0</v>
      </c>
      <c r="T58" s="43">
        <v>0</v>
      </c>
    </row>
    <row r="59" spans="1:20" ht="19.5" customHeight="1">
      <c r="A59" s="41" t="s">
        <v>38</v>
      </c>
      <c r="B59" s="41" t="s">
        <v>38</v>
      </c>
      <c r="C59" s="41" t="s">
        <v>38</v>
      </c>
      <c r="D59" s="41" t="s">
        <v>38</v>
      </c>
      <c r="E59" s="41" t="s">
        <v>130</v>
      </c>
      <c r="F59" s="42">
        <v>167.37</v>
      </c>
      <c r="G59" s="42">
        <v>0</v>
      </c>
      <c r="H59" s="42">
        <v>167.37</v>
      </c>
      <c r="I59" s="42">
        <v>0</v>
      </c>
      <c r="J59" s="43">
        <v>0</v>
      </c>
      <c r="K59" s="44">
        <v>0</v>
      </c>
      <c r="L59" s="42">
        <v>0</v>
      </c>
      <c r="M59" s="43">
        <v>0</v>
      </c>
      <c r="N59" s="44">
        <f t="shared" si="1"/>
        <v>0</v>
      </c>
      <c r="O59" s="42">
        <v>0</v>
      </c>
      <c r="P59" s="42">
        <v>0</v>
      </c>
      <c r="Q59" s="42">
        <v>0</v>
      </c>
      <c r="R59" s="43">
        <v>0</v>
      </c>
      <c r="S59" s="44">
        <v>0</v>
      </c>
      <c r="T59" s="43">
        <v>0</v>
      </c>
    </row>
    <row r="60" spans="1:20" ht="19.5" customHeight="1">
      <c r="A60" s="41" t="s">
        <v>86</v>
      </c>
      <c r="B60" s="41" t="s">
        <v>87</v>
      </c>
      <c r="C60" s="41" t="s">
        <v>131</v>
      </c>
      <c r="D60" s="41" t="s">
        <v>132</v>
      </c>
      <c r="E60" s="41" t="s">
        <v>133</v>
      </c>
      <c r="F60" s="42">
        <v>111.95</v>
      </c>
      <c r="G60" s="42">
        <v>0</v>
      </c>
      <c r="H60" s="42">
        <v>111.95</v>
      </c>
      <c r="I60" s="42">
        <v>0</v>
      </c>
      <c r="J60" s="43">
        <v>0</v>
      </c>
      <c r="K60" s="44">
        <v>0</v>
      </c>
      <c r="L60" s="42">
        <v>0</v>
      </c>
      <c r="M60" s="43">
        <v>0</v>
      </c>
      <c r="N60" s="44">
        <f t="shared" si="1"/>
        <v>0</v>
      </c>
      <c r="O60" s="42">
        <v>0</v>
      </c>
      <c r="P60" s="42">
        <v>0</v>
      </c>
      <c r="Q60" s="42">
        <v>0</v>
      </c>
      <c r="R60" s="43">
        <v>0</v>
      </c>
      <c r="S60" s="44">
        <v>0</v>
      </c>
      <c r="T60" s="43">
        <v>0</v>
      </c>
    </row>
    <row r="61" spans="1:20" ht="19.5" customHeight="1">
      <c r="A61" s="41" t="s">
        <v>102</v>
      </c>
      <c r="B61" s="41" t="s">
        <v>103</v>
      </c>
      <c r="C61" s="41" t="s">
        <v>103</v>
      </c>
      <c r="D61" s="41" t="s">
        <v>132</v>
      </c>
      <c r="E61" s="41" t="s">
        <v>105</v>
      </c>
      <c r="F61" s="42">
        <v>16</v>
      </c>
      <c r="G61" s="42">
        <v>0</v>
      </c>
      <c r="H61" s="42">
        <v>16</v>
      </c>
      <c r="I61" s="42">
        <v>0</v>
      </c>
      <c r="J61" s="43">
        <v>0</v>
      </c>
      <c r="K61" s="44">
        <v>0</v>
      </c>
      <c r="L61" s="42">
        <v>0</v>
      </c>
      <c r="M61" s="43">
        <v>0</v>
      </c>
      <c r="N61" s="44">
        <f t="shared" si="1"/>
        <v>0</v>
      </c>
      <c r="O61" s="42">
        <v>0</v>
      </c>
      <c r="P61" s="42">
        <v>0</v>
      </c>
      <c r="Q61" s="42">
        <v>0</v>
      </c>
      <c r="R61" s="43">
        <v>0</v>
      </c>
      <c r="S61" s="44">
        <v>0</v>
      </c>
      <c r="T61" s="43">
        <v>0</v>
      </c>
    </row>
    <row r="62" spans="1:20" ht="19.5" customHeight="1">
      <c r="A62" s="41" t="s">
        <v>102</v>
      </c>
      <c r="B62" s="41" t="s">
        <v>103</v>
      </c>
      <c r="C62" s="41" t="s">
        <v>134</v>
      </c>
      <c r="D62" s="41" t="s">
        <v>132</v>
      </c>
      <c r="E62" s="41" t="s">
        <v>135</v>
      </c>
      <c r="F62" s="42">
        <v>8.53</v>
      </c>
      <c r="G62" s="42">
        <v>0</v>
      </c>
      <c r="H62" s="42">
        <v>8.53</v>
      </c>
      <c r="I62" s="42">
        <v>0</v>
      </c>
      <c r="J62" s="43">
        <v>0</v>
      </c>
      <c r="K62" s="44">
        <v>0</v>
      </c>
      <c r="L62" s="42">
        <v>0</v>
      </c>
      <c r="M62" s="43">
        <v>0</v>
      </c>
      <c r="N62" s="44">
        <f t="shared" si="1"/>
        <v>0</v>
      </c>
      <c r="O62" s="42">
        <v>0</v>
      </c>
      <c r="P62" s="42">
        <v>0</v>
      </c>
      <c r="Q62" s="42">
        <v>0</v>
      </c>
      <c r="R62" s="43">
        <v>0</v>
      </c>
      <c r="S62" s="44">
        <v>0</v>
      </c>
      <c r="T62" s="43">
        <v>0</v>
      </c>
    </row>
    <row r="63" spans="1:20" ht="19.5" customHeight="1">
      <c r="A63" s="41" t="s">
        <v>107</v>
      </c>
      <c r="B63" s="41" t="s">
        <v>110</v>
      </c>
      <c r="C63" s="41" t="s">
        <v>87</v>
      </c>
      <c r="D63" s="41" t="s">
        <v>132</v>
      </c>
      <c r="E63" s="41" t="s">
        <v>124</v>
      </c>
      <c r="F63" s="42">
        <v>10.53</v>
      </c>
      <c r="G63" s="42">
        <v>0</v>
      </c>
      <c r="H63" s="42">
        <v>10.53</v>
      </c>
      <c r="I63" s="42">
        <v>0</v>
      </c>
      <c r="J63" s="43">
        <v>0</v>
      </c>
      <c r="K63" s="44">
        <v>0</v>
      </c>
      <c r="L63" s="42">
        <v>0</v>
      </c>
      <c r="M63" s="43">
        <v>0</v>
      </c>
      <c r="N63" s="44">
        <f t="shared" si="1"/>
        <v>0</v>
      </c>
      <c r="O63" s="42">
        <v>0</v>
      </c>
      <c r="P63" s="42">
        <v>0</v>
      </c>
      <c r="Q63" s="42">
        <v>0</v>
      </c>
      <c r="R63" s="43">
        <v>0</v>
      </c>
      <c r="S63" s="44">
        <v>0</v>
      </c>
      <c r="T63" s="43">
        <v>0</v>
      </c>
    </row>
    <row r="64" spans="1:20" ht="19.5" customHeight="1">
      <c r="A64" s="41" t="s">
        <v>113</v>
      </c>
      <c r="B64" s="41" t="s">
        <v>87</v>
      </c>
      <c r="C64" s="41" t="s">
        <v>88</v>
      </c>
      <c r="D64" s="41" t="s">
        <v>132</v>
      </c>
      <c r="E64" s="41" t="s">
        <v>114</v>
      </c>
      <c r="F64" s="42">
        <v>12.36</v>
      </c>
      <c r="G64" s="42">
        <v>0</v>
      </c>
      <c r="H64" s="42">
        <v>12.36</v>
      </c>
      <c r="I64" s="42">
        <v>0</v>
      </c>
      <c r="J64" s="43">
        <v>0</v>
      </c>
      <c r="K64" s="44">
        <v>0</v>
      </c>
      <c r="L64" s="42">
        <v>0</v>
      </c>
      <c r="M64" s="43">
        <v>0</v>
      </c>
      <c r="N64" s="44">
        <f t="shared" si="1"/>
        <v>0</v>
      </c>
      <c r="O64" s="42">
        <v>0</v>
      </c>
      <c r="P64" s="42">
        <v>0</v>
      </c>
      <c r="Q64" s="42">
        <v>0</v>
      </c>
      <c r="R64" s="43">
        <v>0</v>
      </c>
      <c r="S64" s="44">
        <v>0</v>
      </c>
      <c r="T64" s="43">
        <v>0</v>
      </c>
    </row>
    <row r="65" spans="1:20" ht="19.5" customHeight="1">
      <c r="A65" s="41" t="s">
        <v>113</v>
      </c>
      <c r="B65" s="41" t="s">
        <v>87</v>
      </c>
      <c r="C65" s="41" t="s">
        <v>97</v>
      </c>
      <c r="D65" s="41" t="s">
        <v>132</v>
      </c>
      <c r="E65" s="41" t="s">
        <v>115</v>
      </c>
      <c r="F65" s="42">
        <v>8</v>
      </c>
      <c r="G65" s="42">
        <v>0</v>
      </c>
      <c r="H65" s="42">
        <v>8</v>
      </c>
      <c r="I65" s="42">
        <v>0</v>
      </c>
      <c r="J65" s="43">
        <v>0</v>
      </c>
      <c r="K65" s="44">
        <v>0</v>
      </c>
      <c r="L65" s="42">
        <v>0</v>
      </c>
      <c r="M65" s="43">
        <v>0</v>
      </c>
      <c r="N65" s="44">
        <f t="shared" si="1"/>
        <v>0</v>
      </c>
      <c r="O65" s="42">
        <v>0</v>
      </c>
      <c r="P65" s="42">
        <v>0</v>
      </c>
      <c r="Q65" s="42">
        <v>0</v>
      </c>
      <c r="R65" s="43">
        <v>0</v>
      </c>
      <c r="S65" s="44">
        <v>0</v>
      </c>
      <c r="T65" s="43">
        <v>0</v>
      </c>
    </row>
    <row r="66" spans="1:20" ht="19.5" customHeight="1">
      <c r="A66" s="41" t="s">
        <v>38</v>
      </c>
      <c r="B66" s="41" t="s">
        <v>38</v>
      </c>
      <c r="C66" s="41" t="s">
        <v>38</v>
      </c>
      <c r="D66" s="41" t="s">
        <v>38</v>
      </c>
      <c r="E66" s="41" t="s">
        <v>136</v>
      </c>
      <c r="F66" s="42">
        <v>233.68</v>
      </c>
      <c r="G66" s="42">
        <v>0</v>
      </c>
      <c r="H66" s="42">
        <v>233.68</v>
      </c>
      <c r="I66" s="42">
        <v>0</v>
      </c>
      <c r="J66" s="43">
        <v>0</v>
      </c>
      <c r="K66" s="44">
        <v>0</v>
      </c>
      <c r="L66" s="42">
        <v>0</v>
      </c>
      <c r="M66" s="43">
        <v>0</v>
      </c>
      <c r="N66" s="44">
        <f t="shared" si="1"/>
        <v>0</v>
      </c>
      <c r="O66" s="42">
        <v>0</v>
      </c>
      <c r="P66" s="42">
        <v>0</v>
      </c>
      <c r="Q66" s="42">
        <v>0</v>
      </c>
      <c r="R66" s="43">
        <v>0</v>
      </c>
      <c r="S66" s="44">
        <v>0</v>
      </c>
      <c r="T66" s="43">
        <v>0</v>
      </c>
    </row>
    <row r="67" spans="1:20" ht="19.5" customHeight="1">
      <c r="A67" s="41" t="s">
        <v>86</v>
      </c>
      <c r="B67" s="41" t="s">
        <v>87</v>
      </c>
      <c r="C67" s="41" t="s">
        <v>131</v>
      </c>
      <c r="D67" s="41" t="s">
        <v>137</v>
      </c>
      <c r="E67" s="41" t="s">
        <v>133</v>
      </c>
      <c r="F67" s="42">
        <v>157.13</v>
      </c>
      <c r="G67" s="42">
        <v>0</v>
      </c>
      <c r="H67" s="42">
        <v>157.13</v>
      </c>
      <c r="I67" s="42">
        <v>0</v>
      </c>
      <c r="J67" s="43">
        <v>0</v>
      </c>
      <c r="K67" s="44">
        <v>0</v>
      </c>
      <c r="L67" s="42">
        <v>0</v>
      </c>
      <c r="M67" s="43">
        <v>0</v>
      </c>
      <c r="N67" s="44">
        <f t="shared" si="1"/>
        <v>0</v>
      </c>
      <c r="O67" s="42">
        <v>0</v>
      </c>
      <c r="P67" s="42">
        <v>0</v>
      </c>
      <c r="Q67" s="42">
        <v>0</v>
      </c>
      <c r="R67" s="43">
        <v>0</v>
      </c>
      <c r="S67" s="44">
        <v>0</v>
      </c>
      <c r="T67" s="43">
        <v>0</v>
      </c>
    </row>
    <row r="68" spans="1:20" ht="19.5" customHeight="1">
      <c r="A68" s="41" t="s">
        <v>102</v>
      </c>
      <c r="B68" s="41" t="s">
        <v>103</v>
      </c>
      <c r="C68" s="41" t="s">
        <v>103</v>
      </c>
      <c r="D68" s="41" t="s">
        <v>137</v>
      </c>
      <c r="E68" s="41" t="s">
        <v>105</v>
      </c>
      <c r="F68" s="42">
        <v>24</v>
      </c>
      <c r="G68" s="42">
        <v>0</v>
      </c>
      <c r="H68" s="42">
        <v>24</v>
      </c>
      <c r="I68" s="42">
        <v>0</v>
      </c>
      <c r="J68" s="43">
        <v>0</v>
      </c>
      <c r="K68" s="44">
        <v>0</v>
      </c>
      <c r="L68" s="42">
        <v>0</v>
      </c>
      <c r="M68" s="43">
        <v>0</v>
      </c>
      <c r="N68" s="44">
        <f t="shared" si="1"/>
        <v>0</v>
      </c>
      <c r="O68" s="42">
        <v>0</v>
      </c>
      <c r="P68" s="42">
        <v>0</v>
      </c>
      <c r="Q68" s="42">
        <v>0</v>
      </c>
      <c r="R68" s="43">
        <v>0</v>
      </c>
      <c r="S68" s="44">
        <v>0</v>
      </c>
      <c r="T68" s="43">
        <v>0</v>
      </c>
    </row>
    <row r="69" spans="1:20" ht="19.5" customHeight="1">
      <c r="A69" s="41" t="s">
        <v>102</v>
      </c>
      <c r="B69" s="41" t="s">
        <v>103</v>
      </c>
      <c r="C69" s="41" t="s">
        <v>134</v>
      </c>
      <c r="D69" s="41" t="s">
        <v>137</v>
      </c>
      <c r="E69" s="41" t="s">
        <v>135</v>
      </c>
      <c r="F69" s="42">
        <v>10</v>
      </c>
      <c r="G69" s="42">
        <v>0</v>
      </c>
      <c r="H69" s="42">
        <v>10</v>
      </c>
      <c r="I69" s="42">
        <v>0</v>
      </c>
      <c r="J69" s="43">
        <v>0</v>
      </c>
      <c r="K69" s="44">
        <v>0</v>
      </c>
      <c r="L69" s="42">
        <v>0</v>
      </c>
      <c r="M69" s="43">
        <v>0</v>
      </c>
      <c r="N69" s="44">
        <f t="shared" si="1"/>
        <v>0</v>
      </c>
      <c r="O69" s="42">
        <v>0</v>
      </c>
      <c r="P69" s="42">
        <v>0</v>
      </c>
      <c r="Q69" s="42">
        <v>0</v>
      </c>
      <c r="R69" s="43">
        <v>0</v>
      </c>
      <c r="S69" s="44">
        <v>0</v>
      </c>
      <c r="T69" s="43">
        <v>0</v>
      </c>
    </row>
    <row r="70" spans="1:20" ht="19.5" customHeight="1">
      <c r="A70" s="41" t="s">
        <v>107</v>
      </c>
      <c r="B70" s="41" t="s">
        <v>110</v>
      </c>
      <c r="C70" s="41" t="s">
        <v>87</v>
      </c>
      <c r="D70" s="41" t="s">
        <v>137</v>
      </c>
      <c r="E70" s="41" t="s">
        <v>124</v>
      </c>
      <c r="F70" s="42">
        <v>15.9</v>
      </c>
      <c r="G70" s="42">
        <v>0</v>
      </c>
      <c r="H70" s="42">
        <v>15.9</v>
      </c>
      <c r="I70" s="42">
        <v>0</v>
      </c>
      <c r="J70" s="43">
        <v>0</v>
      </c>
      <c r="K70" s="44">
        <v>0</v>
      </c>
      <c r="L70" s="42">
        <v>0</v>
      </c>
      <c r="M70" s="43">
        <v>0</v>
      </c>
      <c r="N70" s="44">
        <f aca="true" t="shared" si="2" ref="N70:N96">SUM(O70:R70)</f>
        <v>0</v>
      </c>
      <c r="O70" s="42">
        <v>0</v>
      </c>
      <c r="P70" s="42">
        <v>0</v>
      </c>
      <c r="Q70" s="42">
        <v>0</v>
      </c>
      <c r="R70" s="43">
        <v>0</v>
      </c>
      <c r="S70" s="44">
        <v>0</v>
      </c>
      <c r="T70" s="43">
        <v>0</v>
      </c>
    </row>
    <row r="71" spans="1:20" ht="19.5" customHeight="1">
      <c r="A71" s="41" t="s">
        <v>113</v>
      </c>
      <c r="B71" s="41" t="s">
        <v>87</v>
      </c>
      <c r="C71" s="41" t="s">
        <v>88</v>
      </c>
      <c r="D71" s="41" t="s">
        <v>137</v>
      </c>
      <c r="E71" s="41" t="s">
        <v>114</v>
      </c>
      <c r="F71" s="42">
        <v>17</v>
      </c>
      <c r="G71" s="42">
        <v>0</v>
      </c>
      <c r="H71" s="42">
        <v>17</v>
      </c>
      <c r="I71" s="42">
        <v>0</v>
      </c>
      <c r="J71" s="43">
        <v>0</v>
      </c>
      <c r="K71" s="44">
        <v>0</v>
      </c>
      <c r="L71" s="42">
        <v>0</v>
      </c>
      <c r="M71" s="43">
        <v>0</v>
      </c>
      <c r="N71" s="44">
        <f t="shared" si="2"/>
        <v>0</v>
      </c>
      <c r="O71" s="42">
        <v>0</v>
      </c>
      <c r="P71" s="42">
        <v>0</v>
      </c>
      <c r="Q71" s="42">
        <v>0</v>
      </c>
      <c r="R71" s="43">
        <v>0</v>
      </c>
      <c r="S71" s="44">
        <v>0</v>
      </c>
      <c r="T71" s="43">
        <v>0</v>
      </c>
    </row>
    <row r="72" spans="1:20" ht="19.5" customHeight="1">
      <c r="A72" s="41" t="s">
        <v>113</v>
      </c>
      <c r="B72" s="41" t="s">
        <v>87</v>
      </c>
      <c r="C72" s="41" t="s">
        <v>97</v>
      </c>
      <c r="D72" s="41" t="s">
        <v>137</v>
      </c>
      <c r="E72" s="41" t="s">
        <v>115</v>
      </c>
      <c r="F72" s="42">
        <v>9.65</v>
      </c>
      <c r="G72" s="42">
        <v>0</v>
      </c>
      <c r="H72" s="42">
        <v>9.65</v>
      </c>
      <c r="I72" s="42">
        <v>0</v>
      </c>
      <c r="J72" s="43">
        <v>0</v>
      </c>
      <c r="K72" s="44">
        <v>0</v>
      </c>
      <c r="L72" s="42">
        <v>0</v>
      </c>
      <c r="M72" s="43">
        <v>0</v>
      </c>
      <c r="N72" s="44">
        <f t="shared" si="2"/>
        <v>0</v>
      </c>
      <c r="O72" s="42">
        <v>0</v>
      </c>
      <c r="P72" s="42">
        <v>0</v>
      </c>
      <c r="Q72" s="42">
        <v>0</v>
      </c>
      <c r="R72" s="43">
        <v>0</v>
      </c>
      <c r="S72" s="44">
        <v>0</v>
      </c>
      <c r="T72" s="43">
        <v>0</v>
      </c>
    </row>
    <row r="73" spans="1:20" ht="19.5" customHeight="1">
      <c r="A73" s="41" t="s">
        <v>38</v>
      </c>
      <c r="B73" s="41" t="s">
        <v>38</v>
      </c>
      <c r="C73" s="41" t="s">
        <v>38</v>
      </c>
      <c r="D73" s="41" t="s">
        <v>38</v>
      </c>
      <c r="E73" s="41" t="s">
        <v>138</v>
      </c>
      <c r="F73" s="42">
        <v>139.15</v>
      </c>
      <c r="G73" s="42">
        <v>0</v>
      </c>
      <c r="H73" s="42">
        <v>139.15</v>
      </c>
      <c r="I73" s="42">
        <v>0</v>
      </c>
      <c r="J73" s="43">
        <v>0</v>
      </c>
      <c r="K73" s="44">
        <v>0</v>
      </c>
      <c r="L73" s="42">
        <v>0</v>
      </c>
      <c r="M73" s="43">
        <v>0</v>
      </c>
      <c r="N73" s="44">
        <f t="shared" si="2"/>
        <v>0</v>
      </c>
      <c r="O73" s="42">
        <v>0</v>
      </c>
      <c r="P73" s="42">
        <v>0</v>
      </c>
      <c r="Q73" s="42">
        <v>0</v>
      </c>
      <c r="R73" s="43">
        <v>0</v>
      </c>
      <c r="S73" s="44">
        <v>0</v>
      </c>
      <c r="T73" s="43">
        <v>0</v>
      </c>
    </row>
    <row r="74" spans="1:20" ht="19.5" customHeight="1">
      <c r="A74" s="41" t="s">
        <v>86</v>
      </c>
      <c r="B74" s="41" t="s">
        <v>87</v>
      </c>
      <c r="C74" s="41" t="s">
        <v>131</v>
      </c>
      <c r="D74" s="41" t="s">
        <v>139</v>
      </c>
      <c r="E74" s="41" t="s">
        <v>133</v>
      </c>
      <c r="F74" s="42">
        <v>93.42</v>
      </c>
      <c r="G74" s="42">
        <v>0</v>
      </c>
      <c r="H74" s="42">
        <v>93.42</v>
      </c>
      <c r="I74" s="42">
        <v>0</v>
      </c>
      <c r="J74" s="43">
        <v>0</v>
      </c>
      <c r="K74" s="44">
        <v>0</v>
      </c>
      <c r="L74" s="42">
        <v>0</v>
      </c>
      <c r="M74" s="43">
        <v>0</v>
      </c>
      <c r="N74" s="44">
        <f t="shared" si="2"/>
        <v>0</v>
      </c>
      <c r="O74" s="42">
        <v>0</v>
      </c>
      <c r="P74" s="42">
        <v>0</v>
      </c>
      <c r="Q74" s="42">
        <v>0</v>
      </c>
      <c r="R74" s="43">
        <v>0</v>
      </c>
      <c r="S74" s="44">
        <v>0</v>
      </c>
      <c r="T74" s="43">
        <v>0</v>
      </c>
    </row>
    <row r="75" spans="1:20" ht="19.5" customHeight="1">
      <c r="A75" s="41" t="s">
        <v>95</v>
      </c>
      <c r="B75" s="41" t="s">
        <v>96</v>
      </c>
      <c r="C75" s="41" t="s">
        <v>97</v>
      </c>
      <c r="D75" s="41" t="s">
        <v>139</v>
      </c>
      <c r="E75" s="41" t="s">
        <v>98</v>
      </c>
      <c r="F75" s="42">
        <v>0.5</v>
      </c>
      <c r="G75" s="42">
        <v>0</v>
      </c>
      <c r="H75" s="42">
        <v>0.5</v>
      </c>
      <c r="I75" s="42">
        <v>0</v>
      </c>
      <c r="J75" s="43">
        <v>0</v>
      </c>
      <c r="K75" s="44">
        <v>0</v>
      </c>
      <c r="L75" s="42">
        <v>0</v>
      </c>
      <c r="M75" s="43">
        <v>0</v>
      </c>
      <c r="N75" s="44">
        <f t="shared" si="2"/>
        <v>0</v>
      </c>
      <c r="O75" s="42">
        <v>0</v>
      </c>
      <c r="P75" s="42">
        <v>0</v>
      </c>
      <c r="Q75" s="42">
        <v>0</v>
      </c>
      <c r="R75" s="43">
        <v>0</v>
      </c>
      <c r="S75" s="44">
        <v>0</v>
      </c>
      <c r="T75" s="43">
        <v>0</v>
      </c>
    </row>
    <row r="76" spans="1:20" ht="19.5" customHeight="1">
      <c r="A76" s="41" t="s">
        <v>102</v>
      </c>
      <c r="B76" s="41" t="s">
        <v>103</v>
      </c>
      <c r="C76" s="41" t="s">
        <v>103</v>
      </c>
      <c r="D76" s="41" t="s">
        <v>139</v>
      </c>
      <c r="E76" s="41" t="s">
        <v>105</v>
      </c>
      <c r="F76" s="42">
        <v>14.5</v>
      </c>
      <c r="G76" s="42">
        <v>0</v>
      </c>
      <c r="H76" s="42">
        <v>14.5</v>
      </c>
      <c r="I76" s="42">
        <v>0</v>
      </c>
      <c r="J76" s="43">
        <v>0</v>
      </c>
      <c r="K76" s="44">
        <v>0</v>
      </c>
      <c r="L76" s="42">
        <v>0</v>
      </c>
      <c r="M76" s="43">
        <v>0</v>
      </c>
      <c r="N76" s="44">
        <f t="shared" si="2"/>
        <v>0</v>
      </c>
      <c r="O76" s="42">
        <v>0</v>
      </c>
      <c r="P76" s="42">
        <v>0</v>
      </c>
      <c r="Q76" s="42">
        <v>0</v>
      </c>
      <c r="R76" s="43">
        <v>0</v>
      </c>
      <c r="S76" s="44">
        <v>0</v>
      </c>
      <c r="T76" s="43">
        <v>0</v>
      </c>
    </row>
    <row r="77" spans="1:20" ht="19.5" customHeight="1">
      <c r="A77" s="41" t="s">
        <v>102</v>
      </c>
      <c r="B77" s="41" t="s">
        <v>103</v>
      </c>
      <c r="C77" s="41" t="s">
        <v>134</v>
      </c>
      <c r="D77" s="41" t="s">
        <v>139</v>
      </c>
      <c r="E77" s="41" t="s">
        <v>135</v>
      </c>
      <c r="F77" s="42">
        <v>6</v>
      </c>
      <c r="G77" s="42">
        <v>0</v>
      </c>
      <c r="H77" s="42">
        <v>6</v>
      </c>
      <c r="I77" s="42">
        <v>0</v>
      </c>
      <c r="J77" s="43">
        <v>0</v>
      </c>
      <c r="K77" s="44">
        <v>0</v>
      </c>
      <c r="L77" s="42">
        <v>0</v>
      </c>
      <c r="M77" s="43">
        <v>0</v>
      </c>
      <c r="N77" s="44">
        <f t="shared" si="2"/>
        <v>0</v>
      </c>
      <c r="O77" s="42">
        <v>0</v>
      </c>
      <c r="P77" s="42">
        <v>0</v>
      </c>
      <c r="Q77" s="42">
        <v>0</v>
      </c>
      <c r="R77" s="43">
        <v>0</v>
      </c>
      <c r="S77" s="44">
        <v>0</v>
      </c>
      <c r="T77" s="43">
        <v>0</v>
      </c>
    </row>
    <row r="78" spans="1:20" ht="19.5" customHeight="1">
      <c r="A78" s="41" t="s">
        <v>107</v>
      </c>
      <c r="B78" s="41" t="s">
        <v>110</v>
      </c>
      <c r="C78" s="41" t="s">
        <v>87</v>
      </c>
      <c r="D78" s="41" t="s">
        <v>139</v>
      </c>
      <c r="E78" s="41" t="s">
        <v>124</v>
      </c>
      <c r="F78" s="42">
        <v>8</v>
      </c>
      <c r="G78" s="42">
        <v>0</v>
      </c>
      <c r="H78" s="42">
        <v>8</v>
      </c>
      <c r="I78" s="42">
        <v>0</v>
      </c>
      <c r="J78" s="43">
        <v>0</v>
      </c>
      <c r="K78" s="44">
        <v>0</v>
      </c>
      <c r="L78" s="42">
        <v>0</v>
      </c>
      <c r="M78" s="43">
        <v>0</v>
      </c>
      <c r="N78" s="44">
        <f t="shared" si="2"/>
        <v>0</v>
      </c>
      <c r="O78" s="42">
        <v>0</v>
      </c>
      <c r="P78" s="42">
        <v>0</v>
      </c>
      <c r="Q78" s="42">
        <v>0</v>
      </c>
      <c r="R78" s="43">
        <v>0</v>
      </c>
      <c r="S78" s="44">
        <v>0</v>
      </c>
      <c r="T78" s="43">
        <v>0</v>
      </c>
    </row>
    <row r="79" spans="1:20" ht="19.5" customHeight="1">
      <c r="A79" s="41" t="s">
        <v>113</v>
      </c>
      <c r="B79" s="41" t="s">
        <v>87</v>
      </c>
      <c r="C79" s="41" t="s">
        <v>88</v>
      </c>
      <c r="D79" s="41" t="s">
        <v>139</v>
      </c>
      <c r="E79" s="41" t="s">
        <v>114</v>
      </c>
      <c r="F79" s="42">
        <v>10.98</v>
      </c>
      <c r="G79" s="42">
        <v>0</v>
      </c>
      <c r="H79" s="42">
        <v>10.98</v>
      </c>
      <c r="I79" s="42">
        <v>0</v>
      </c>
      <c r="J79" s="43">
        <v>0</v>
      </c>
      <c r="K79" s="44">
        <v>0</v>
      </c>
      <c r="L79" s="42">
        <v>0</v>
      </c>
      <c r="M79" s="43">
        <v>0</v>
      </c>
      <c r="N79" s="44">
        <f t="shared" si="2"/>
        <v>0</v>
      </c>
      <c r="O79" s="42">
        <v>0</v>
      </c>
      <c r="P79" s="42">
        <v>0</v>
      </c>
      <c r="Q79" s="42">
        <v>0</v>
      </c>
      <c r="R79" s="43">
        <v>0</v>
      </c>
      <c r="S79" s="44">
        <v>0</v>
      </c>
      <c r="T79" s="43">
        <v>0</v>
      </c>
    </row>
    <row r="80" spans="1:20" ht="19.5" customHeight="1">
      <c r="A80" s="41" t="s">
        <v>113</v>
      </c>
      <c r="B80" s="41" t="s">
        <v>87</v>
      </c>
      <c r="C80" s="41" t="s">
        <v>97</v>
      </c>
      <c r="D80" s="41" t="s">
        <v>139</v>
      </c>
      <c r="E80" s="41" t="s">
        <v>115</v>
      </c>
      <c r="F80" s="42">
        <v>5.75</v>
      </c>
      <c r="G80" s="42">
        <v>0</v>
      </c>
      <c r="H80" s="42">
        <v>5.75</v>
      </c>
      <c r="I80" s="42">
        <v>0</v>
      </c>
      <c r="J80" s="43">
        <v>0</v>
      </c>
      <c r="K80" s="44">
        <v>0</v>
      </c>
      <c r="L80" s="42">
        <v>0</v>
      </c>
      <c r="M80" s="43">
        <v>0</v>
      </c>
      <c r="N80" s="44">
        <f t="shared" si="2"/>
        <v>0</v>
      </c>
      <c r="O80" s="42">
        <v>0</v>
      </c>
      <c r="P80" s="42">
        <v>0</v>
      </c>
      <c r="Q80" s="42">
        <v>0</v>
      </c>
      <c r="R80" s="43">
        <v>0</v>
      </c>
      <c r="S80" s="44">
        <v>0</v>
      </c>
      <c r="T80" s="43">
        <v>0</v>
      </c>
    </row>
    <row r="81" spans="1:20" ht="19.5" customHeight="1">
      <c r="A81" s="41" t="s">
        <v>38</v>
      </c>
      <c r="B81" s="41" t="s">
        <v>38</v>
      </c>
      <c r="C81" s="41" t="s">
        <v>38</v>
      </c>
      <c r="D81" s="41" t="s">
        <v>38</v>
      </c>
      <c r="E81" s="41" t="s">
        <v>140</v>
      </c>
      <c r="F81" s="42">
        <v>530.13</v>
      </c>
      <c r="G81" s="42">
        <v>0</v>
      </c>
      <c r="H81" s="42">
        <v>530.13</v>
      </c>
      <c r="I81" s="42">
        <v>0</v>
      </c>
      <c r="J81" s="43">
        <v>0</v>
      </c>
      <c r="K81" s="44">
        <v>0</v>
      </c>
      <c r="L81" s="42">
        <v>0</v>
      </c>
      <c r="M81" s="43">
        <v>0</v>
      </c>
      <c r="N81" s="44">
        <f t="shared" si="2"/>
        <v>0</v>
      </c>
      <c r="O81" s="42">
        <v>0</v>
      </c>
      <c r="P81" s="42">
        <v>0</v>
      </c>
      <c r="Q81" s="42">
        <v>0</v>
      </c>
      <c r="R81" s="43">
        <v>0</v>
      </c>
      <c r="S81" s="44">
        <v>0</v>
      </c>
      <c r="T81" s="43">
        <v>0</v>
      </c>
    </row>
    <row r="82" spans="1:20" ht="19.5" customHeight="1">
      <c r="A82" s="41" t="s">
        <v>38</v>
      </c>
      <c r="B82" s="41" t="s">
        <v>38</v>
      </c>
      <c r="C82" s="41" t="s">
        <v>38</v>
      </c>
      <c r="D82" s="41" t="s">
        <v>38</v>
      </c>
      <c r="E82" s="41" t="s">
        <v>141</v>
      </c>
      <c r="F82" s="42">
        <v>530.13</v>
      </c>
      <c r="G82" s="42">
        <v>0</v>
      </c>
      <c r="H82" s="42">
        <v>530.13</v>
      </c>
      <c r="I82" s="42">
        <v>0</v>
      </c>
      <c r="J82" s="43">
        <v>0</v>
      </c>
      <c r="K82" s="44">
        <v>0</v>
      </c>
      <c r="L82" s="42">
        <v>0</v>
      </c>
      <c r="M82" s="43">
        <v>0</v>
      </c>
      <c r="N82" s="44">
        <f t="shared" si="2"/>
        <v>0</v>
      </c>
      <c r="O82" s="42">
        <v>0</v>
      </c>
      <c r="P82" s="42">
        <v>0</v>
      </c>
      <c r="Q82" s="42">
        <v>0</v>
      </c>
      <c r="R82" s="43">
        <v>0</v>
      </c>
      <c r="S82" s="44">
        <v>0</v>
      </c>
      <c r="T82" s="43">
        <v>0</v>
      </c>
    </row>
    <row r="83" spans="1:20" ht="19.5" customHeight="1">
      <c r="A83" s="41" t="s">
        <v>86</v>
      </c>
      <c r="B83" s="41" t="s">
        <v>87</v>
      </c>
      <c r="C83" s="41" t="s">
        <v>131</v>
      </c>
      <c r="D83" s="41" t="s">
        <v>142</v>
      </c>
      <c r="E83" s="41" t="s">
        <v>133</v>
      </c>
      <c r="F83" s="42">
        <v>358.25</v>
      </c>
      <c r="G83" s="42">
        <v>0</v>
      </c>
      <c r="H83" s="42">
        <v>358.25</v>
      </c>
      <c r="I83" s="42">
        <v>0</v>
      </c>
      <c r="J83" s="43">
        <v>0</v>
      </c>
      <c r="K83" s="44">
        <v>0</v>
      </c>
      <c r="L83" s="42">
        <v>0</v>
      </c>
      <c r="M83" s="43">
        <v>0</v>
      </c>
      <c r="N83" s="44">
        <f t="shared" si="2"/>
        <v>0</v>
      </c>
      <c r="O83" s="42">
        <v>0</v>
      </c>
      <c r="P83" s="42">
        <v>0</v>
      </c>
      <c r="Q83" s="42">
        <v>0</v>
      </c>
      <c r="R83" s="43">
        <v>0</v>
      </c>
      <c r="S83" s="44">
        <v>0</v>
      </c>
      <c r="T83" s="43">
        <v>0</v>
      </c>
    </row>
    <row r="84" spans="1:20" ht="19.5" customHeight="1">
      <c r="A84" s="41" t="s">
        <v>95</v>
      </c>
      <c r="B84" s="41" t="s">
        <v>96</v>
      </c>
      <c r="C84" s="41" t="s">
        <v>97</v>
      </c>
      <c r="D84" s="41" t="s">
        <v>142</v>
      </c>
      <c r="E84" s="41" t="s">
        <v>98</v>
      </c>
      <c r="F84" s="42">
        <v>1.2</v>
      </c>
      <c r="G84" s="42">
        <v>0</v>
      </c>
      <c r="H84" s="42">
        <v>1.2</v>
      </c>
      <c r="I84" s="42">
        <v>0</v>
      </c>
      <c r="J84" s="43">
        <v>0</v>
      </c>
      <c r="K84" s="44">
        <v>0</v>
      </c>
      <c r="L84" s="42">
        <v>0</v>
      </c>
      <c r="M84" s="43">
        <v>0</v>
      </c>
      <c r="N84" s="44">
        <f t="shared" si="2"/>
        <v>0</v>
      </c>
      <c r="O84" s="42">
        <v>0</v>
      </c>
      <c r="P84" s="42">
        <v>0</v>
      </c>
      <c r="Q84" s="42">
        <v>0</v>
      </c>
      <c r="R84" s="43">
        <v>0</v>
      </c>
      <c r="S84" s="44">
        <v>0</v>
      </c>
      <c r="T84" s="43">
        <v>0</v>
      </c>
    </row>
    <row r="85" spans="1:20" ht="19.5" customHeight="1">
      <c r="A85" s="41" t="s">
        <v>102</v>
      </c>
      <c r="B85" s="41" t="s">
        <v>103</v>
      </c>
      <c r="C85" s="41" t="s">
        <v>103</v>
      </c>
      <c r="D85" s="41" t="s">
        <v>142</v>
      </c>
      <c r="E85" s="41" t="s">
        <v>105</v>
      </c>
      <c r="F85" s="42">
        <v>59</v>
      </c>
      <c r="G85" s="42">
        <v>0</v>
      </c>
      <c r="H85" s="42">
        <v>59</v>
      </c>
      <c r="I85" s="42">
        <v>0</v>
      </c>
      <c r="J85" s="43">
        <v>0</v>
      </c>
      <c r="K85" s="44">
        <v>0</v>
      </c>
      <c r="L85" s="42">
        <v>0</v>
      </c>
      <c r="M85" s="43">
        <v>0</v>
      </c>
      <c r="N85" s="44">
        <f t="shared" si="2"/>
        <v>0</v>
      </c>
      <c r="O85" s="42">
        <v>0</v>
      </c>
      <c r="P85" s="42">
        <v>0</v>
      </c>
      <c r="Q85" s="42">
        <v>0</v>
      </c>
      <c r="R85" s="43">
        <v>0</v>
      </c>
      <c r="S85" s="44">
        <v>0</v>
      </c>
      <c r="T85" s="43">
        <v>0</v>
      </c>
    </row>
    <row r="86" spans="1:20" ht="19.5" customHeight="1">
      <c r="A86" s="41" t="s">
        <v>102</v>
      </c>
      <c r="B86" s="41" t="s">
        <v>103</v>
      </c>
      <c r="C86" s="41" t="s">
        <v>134</v>
      </c>
      <c r="D86" s="41" t="s">
        <v>142</v>
      </c>
      <c r="E86" s="41" t="s">
        <v>135</v>
      </c>
      <c r="F86" s="42">
        <v>26.5</v>
      </c>
      <c r="G86" s="42">
        <v>0</v>
      </c>
      <c r="H86" s="42">
        <v>26.5</v>
      </c>
      <c r="I86" s="42">
        <v>0</v>
      </c>
      <c r="J86" s="43">
        <v>0</v>
      </c>
      <c r="K86" s="44">
        <v>0</v>
      </c>
      <c r="L86" s="42">
        <v>0</v>
      </c>
      <c r="M86" s="43">
        <v>0</v>
      </c>
      <c r="N86" s="44">
        <f t="shared" si="2"/>
        <v>0</v>
      </c>
      <c r="O86" s="42">
        <v>0</v>
      </c>
      <c r="P86" s="42">
        <v>0</v>
      </c>
      <c r="Q86" s="42">
        <v>0</v>
      </c>
      <c r="R86" s="43">
        <v>0</v>
      </c>
      <c r="S86" s="44">
        <v>0</v>
      </c>
      <c r="T86" s="43">
        <v>0</v>
      </c>
    </row>
    <row r="87" spans="1:20" ht="19.5" customHeight="1">
      <c r="A87" s="41" t="s">
        <v>107</v>
      </c>
      <c r="B87" s="41" t="s">
        <v>110</v>
      </c>
      <c r="C87" s="41" t="s">
        <v>87</v>
      </c>
      <c r="D87" s="41" t="s">
        <v>142</v>
      </c>
      <c r="E87" s="41" t="s">
        <v>124</v>
      </c>
      <c r="F87" s="42">
        <v>37.5</v>
      </c>
      <c r="G87" s="42">
        <v>0</v>
      </c>
      <c r="H87" s="42">
        <v>37.5</v>
      </c>
      <c r="I87" s="42">
        <v>0</v>
      </c>
      <c r="J87" s="43">
        <v>0</v>
      </c>
      <c r="K87" s="44">
        <v>0</v>
      </c>
      <c r="L87" s="42">
        <v>0</v>
      </c>
      <c r="M87" s="43">
        <v>0</v>
      </c>
      <c r="N87" s="44">
        <f t="shared" si="2"/>
        <v>0</v>
      </c>
      <c r="O87" s="42">
        <v>0</v>
      </c>
      <c r="P87" s="42">
        <v>0</v>
      </c>
      <c r="Q87" s="42">
        <v>0</v>
      </c>
      <c r="R87" s="43">
        <v>0</v>
      </c>
      <c r="S87" s="44">
        <v>0</v>
      </c>
      <c r="T87" s="43">
        <v>0</v>
      </c>
    </row>
    <row r="88" spans="1:20" ht="19.5" customHeight="1">
      <c r="A88" s="41" t="s">
        <v>113</v>
      </c>
      <c r="B88" s="41" t="s">
        <v>87</v>
      </c>
      <c r="C88" s="41" t="s">
        <v>88</v>
      </c>
      <c r="D88" s="41" t="s">
        <v>142</v>
      </c>
      <c r="E88" s="41" t="s">
        <v>114</v>
      </c>
      <c r="F88" s="42">
        <v>41</v>
      </c>
      <c r="G88" s="42">
        <v>0</v>
      </c>
      <c r="H88" s="42">
        <v>41</v>
      </c>
      <c r="I88" s="42">
        <v>0</v>
      </c>
      <c r="J88" s="43">
        <v>0</v>
      </c>
      <c r="K88" s="44">
        <v>0</v>
      </c>
      <c r="L88" s="42">
        <v>0</v>
      </c>
      <c r="M88" s="43">
        <v>0</v>
      </c>
      <c r="N88" s="44">
        <f t="shared" si="2"/>
        <v>0</v>
      </c>
      <c r="O88" s="42">
        <v>0</v>
      </c>
      <c r="P88" s="42">
        <v>0</v>
      </c>
      <c r="Q88" s="42">
        <v>0</v>
      </c>
      <c r="R88" s="43">
        <v>0</v>
      </c>
      <c r="S88" s="44">
        <v>0</v>
      </c>
      <c r="T88" s="43">
        <v>0</v>
      </c>
    </row>
    <row r="89" spans="1:20" ht="19.5" customHeight="1">
      <c r="A89" s="41" t="s">
        <v>113</v>
      </c>
      <c r="B89" s="41" t="s">
        <v>87</v>
      </c>
      <c r="C89" s="41" t="s">
        <v>97</v>
      </c>
      <c r="D89" s="41" t="s">
        <v>142</v>
      </c>
      <c r="E89" s="41" t="s">
        <v>115</v>
      </c>
      <c r="F89" s="42">
        <v>6.68</v>
      </c>
      <c r="G89" s="42">
        <v>0</v>
      </c>
      <c r="H89" s="42">
        <v>6.68</v>
      </c>
      <c r="I89" s="42">
        <v>0</v>
      </c>
      <c r="J89" s="43">
        <v>0</v>
      </c>
      <c r="K89" s="44">
        <v>0</v>
      </c>
      <c r="L89" s="42">
        <v>0</v>
      </c>
      <c r="M89" s="43">
        <v>0</v>
      </c>
      <c r="N89" s="44">
        <f t="shared" si="2"/>
        <v>0</v>
      </c>
      <c r="O89" s="42">
        <v>0</v>
      </c>
      <c r="P89" s="42">
        <v>0</v>
      </c>
      <c r="Q89" s="42">
        <v>0</v>
      </c>
      <c r="R89" s="43">
        <v>0</v>
      </c>
      <c r="S89" s="44">
        <v>0</v>
      </c>
      <c r="T89" s="43">
        <v>0</v>
      </c>
    </row>
    <row r="90" spans="1:20" ht="19.5" customHeight="1">
      <c r="A90" s="41" t="s">
        <v>38</v>
      </c>
      <c r="B90" s="41" t="s">
        <v>38</v>
      </c>
      <c r="C90" s="41" t="s">
        <v>38</v>
      </c>
      <c r="D90" s="41" t="s">
        <v>38</v>
      </c>
      <c r="E90" s="41" t="s">
        <v>143</v>
      </c>
      <c r="F90" s="42">
        <v>413.64</v>
      </c>
      <c r="G90" s="42">
        <v>0</v>
      </c>
      <c r="H90" s="42">
        <v>199.83</v>
      </c>
      <c r="I90" s="42">
        <v>0</v>
      </c>
      <c r="J90" s="43">
        <v>0</v>
      </c>
      <c r="K90" s="44">
        <v>213.81</v>
      </c>
      <c r="L90" s="42">
        <v>213.81</v>
      </c>
      <c r="M90" s="43">
        <v>0</v>
      </c>
      <c r="N90" s="44">
        <f t="shared" si="2"/>
        <v>0</v>
      </c>
      <c r="O90" s="42">
        <v>0</v>
      </c>
      <c r="P90" s="42">
        <v>0</v>
      </c>
      <c r="Q90" s="42">
        <v>0</v>
      </c>
      <c r="R90" s="43">
        <v>0</v>
      </c>
      <c r="S90" s="44">
        <v>0</v>
      </c>
      <c r="T90" s="43">
        <v>0</v>
      </c>
    </row>
    <row r="91" spans="1:20" ht="19.5" customHeight="1">
      <c r="A91" s="41" t="s">
        <v>38</v>
      </c>
      <c r="B91" s="41" t="s">
        <v>38</v>
      </c>
      <c r="C91" s="41" t="s">
        <v>38</v>
      </c>
      <c r="D91" s="41" t="s">
        <v>38</v>
      </c>
      <c r="E91" s="41" t="s">
        <v>144</v>
      </c>
      <c r="F91" s="42">
        <v>413.64</v>
      </c>
      <c r="G91" s="42">
        <v>0</v>
      </c>
      <c r="H91" s="42">
        <v>199.83</v>
      </c>
      <c r="I91" s="42">
        <v>0</v>
      </c>
      <c r="J91" s="43">
        <v>0</v>
      </c>
      <c r="K91" s="44">
        <v>213.81</v>
      </c>
      <c r="L91" s="42">
        <v>213.81</v>
      </c>
      <c r="M91" s="43">
        <v>0</v>
      </c>
      <c r="N91" s="44">
        <f t="shared" si="2"/>
        <v>0</v>
      </c>
      <c r="O91" s="42">
        <v>0</v>
      </c>
      <c r="P91" s="42">
        <v>0</v>
      </c>
      <c r="Q91" s="42">
        <v>0</v>
      </c>
      <c r="R91" s="43">
        <v>0</v>
      </c>
      <c r="S91" s="44">
        <v>0</v>
      </c>
      <c r="T91" s="43">
        <v>0</v>
      </c>
    </row>
    <row r="92" spans="1:20" ht="19.5" customHeight="1">
      <c r="A92" s="41" t="s">
        <v>95</v>
      </c>
      <c r="B92" s="41" t="s">
        <v>87</v>
      </c>
      <c r="C92" s="41" t="s">
        <v>88</v>
      </c>
      <c r="D92" s="41" t="s">
        <v>145</v>
      </c>
      <c r="E92" s="41" t="s">
        <v>146</v>
      </c>
      <c r="F92" s="42">
        <v>316.64</v>
      </c>
      <c r="G92" s="42">
        <v>0</v>
      </c>
      <c r="H92" s="42">
        <v>114.22</v>
      </c>
      <c r="I92" s="42">
        <v>0</v>
      </c>
      <c r="J92" s="43">
        <v>0</v>
      </c>
      <c r="K92" s="44">
        <v>202.42</v>
      </c>
      <c r="L92" s="42">
        <v>202.42</v>
      </c>
      <c r="M92" s="43">
        <v>0</v>
      </c>
      <c r="N92" s="44">
        <f t="shared" si="2"/>
        <v>0</v>
      </c>
      <c r="O92" s="42">
        <v>0</v>
      </c>
      <c r="P92" s="42">
        <v>0</v>
      </c>
      <c r="Q92" s="42">
        <v>0</v>
      </c>
      <c r="R92" s="43">
        <v>0</v>
      </c>
      <c r="S92" s="44">
        <v>0</v>
      </c>
      <c r="T92" s="43">
        <v>0</v>
      </c>
    </row>
    <row r="93" spans="1:20" ht="19.5" customHeight="1">
      <c r="A93" s="41" t="s">
        <v>102</v>
      </c>
      <c r="B93" s="41" t="s">
        <v>103</v>
      </c>
      <c r="C93" s="41" t="s">
        <v>103</v>
      </c>
      <c r="D93" s="41" t="s">
        <v>145</v>
      </c>
      <c r="E93" s="41" t="s">
        <v>105</v>
      </c>
      <c r="F93" s="42">
        <v>35</v>
      </c>
      <c r="G93" s="42">
        <v>0</v>
      </c>
      <c r="H93" s="42">
        <v>35</v>
      </c>
      <c r="I93" s="42">
        <v>0</v>
      </c>
      <c r="J93" s="43">
        <v>0</v>
      </c>
      <c r="K93" s="44">
        <v>0</v>
      </c>
      <c r="L93" s="42">
        <v>0</v>
      </c>
      <c r="M93" s="43">
        <v>0</v>
      </c>
      <c r="N93" s="44">
        <f t="shared" si="2"/>
        <v>0</v>
      </c>
      <c r="O93" s="42">
        <v>0</v>
      </c>
      <c r="P93" s="42">
        <v>0</v>
      </c>
      <c r="Q93" s="42">
        <v>0</v>
      </c>
      <c r="R93" s="43">
        <v>0</v>
      </c>
      <c r="S93" s="44">
        <v>0</v>
      </c>
      <c r="T93" s="43">
        <v>0</v>
      </c>
    </row>
    <row r="94" spans="1:20" ht="19.5" customHeight="1">
      <c r="A94" s="41" t="s">
        <v>102</v>
      </c>
      <c r="B94" s="41" t="s">
        <v>103</v>
      </c>
      <c r="C94" s="41" t="s">
        <v>134</v>
      </c>
      <c r="D94" s="41" t="s">
        <v>145</v>
      </c>
      <c r="E94" s="41" t="s">
        <v>135</v>
      </c>
      <c r="F94" s="42">
        <v>14</v>
      </c>
      <c r="G94" s="42">
        <v>0</v>
      </c>
      <c r="H94" s="42">
        <v>14</v>
      </c>
      <c r="I94" s="42">
        <v>0</v>
      </c>
      <c r="J94" s="43">
        <v>0</v>
      </c>
      <c r="K94" s="44">
        <v>0</v>
      </c>
      <c r="L94" s="42">
        <v>0</v>
      </c>
      <c r="M94" s="43">
        <v>0</v>
      </c>
      <c r="N94" s="44">
        <f t="shared" si="2"/>
        <v>0</v>
      </c>
      <c r="O94" s="42">
        <v>0</v>
      </c>
      <c r="P94" s="42">
        <v>0</v>
      </c>
      <c r="Q94" s="42">
        <v>0</v>
      </c>
      <c r="R94" s="43">
        <v>0</v>
      </c>
      <c r="S94" s="44">
        <v>0</v>
      </c>
      <c r="T94" s="43">
        <v>0</v>
      </c>
    </row>
    <row r="95" spans="1:20" ht="19.5" customHeight="1">
      <c r="A95" s="41" t="s">
        <v>107</v>
      </c>
      <c r="B95" s="41" t="s">
        <v>110</v>
      </c>
      <c r="C95" s="41" t="s">
        <v>87</v>
      </c>
      <c r="D95" s="41" t="s">
        <v>145</v>
      </c>
      <c r="E95" s="41" t="s">
        <v>124</v>
      </c>
      <c r="F95" s="42">
        <v>27</v>
      </c>
      <c r="G95" s="42">
        <v>0</v>
      </c>
      <c r="H95" s="42">
        <v>15.61</v>
      </c>
      <c r="I95" s="42">
        <v>0</v>
      </c>
      <c r="J95" s="43">
        <v>0</v>
      </c>
      <c r="K95" s="44">
        <v>11.39</v>
      </c>
      <c r="L95" s="42">
        <v>11.39</v>
      </c>
      <c r="M95" s="43">
        <v>0</v>
      </c>
      <c r="N95" s="44">
        <f t="shared" si="2"/>
        <v>0</v>
      </c>
      <c r="O95" s="42">
        <v>0</v>
      </c>
      <c r="P95" s="42">
        <v>0</v>
      </c>
      <c r="Q95" s="42">
        <v>0</v>
      </c>
      <c r="R95" s="43">
        <v>0</v>
      </c>
      <c r="S95" s="44">
        <v>0</v>
      </c>
      <c r="T95" s="43">
        <v>0</v>
      </c>
    </row>
    <row r="96" spans="1:20" ht="19.5" customHeight="1">
      <c r="A96" s="41" t="s">
        <v>113</v>
      </c>
      <c r="B96" s="41" t="s">
        <v>87</v>
      </c>
      <c r="C96" s="41" t="s">
        <v>88</v>
      </c>
      <c r="D96" s="41" t="s">
        <v>145</v>
      </c>
      <c r="E96" s="41" t="s">
        <v>114</v>
      </c>
      <c r="F96" s="42">
        <v>21</v>
      </c>
      <c r="G96" s="42">
        <v>0</v>
      </c>
      <c r="H96" s="42">
        <v>21</v>
      </c>
      <c r="I96" s="42">
        <v>0</v>
      </c>
      <c r="J96" s="43">
        <v>0</v>
      </c>
      <c r="K96" s="44">
        <v>0</v>
      </c>
      <c r="L96" s="42">
        <v>0</v>
      </c>
      <c r="M96" s="43">
        <v>0</v>
      </c>
      <c r="N96" s="44">
        <f t="shared" si="2"/>
        <v>0</v>
      </c>
      <c r="O96" s="42">
        <v>0</v>
      </c>
      <c r="P96" s="42">
        <v>0</v>
      </c>
      <c r="Q96" s="42">
        <v>0</v>
      </c>
      <c r="R96" s="43">
        <v>0</v>
      </c>
      <c r="S96" s="44">
        <v>0</v>
      </c>
      <c r="T96" s="43">
        <v>0</v>
      </c>
    </row>
  </sheetData>
  <sheetProtection/>
  <mergeCells count="22">
    <mergeCell ref="K5:K6"/>
    <mergeCell ref="L5:L6"/>
    <mergeCell ref="I4:I6"/>
    <mergeCell ref="T4:T6"/>
    <mergeCell ref="N4:R4"/>
    <mergeCell ref="S4:S6"/>
    <mergeCell ref="K4:L4"/>
    <mergeCell ref="A4:E4"/>
    <mergeCell ref="M4:M6"/>
    <mergeCell ref="G4:G6"/>
    <mergeCell ref="H4:H6"/>
    <mergeCell ref="A5:C5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showGridLines="0" showZeros="0" zoomScalePageLayoutView="0" workbookViewId="0" topLeftCell="A1">
      <selection activeCell="F10" sqref="F10:F2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"/>
      <c r="B1" s="45"/>
      <c r="C1" s="45"/>
      <c r="D1" s="45"/>
      <c r="E1" s="45"/>
      <c r="F1" s="45"/>
      <c r="G1" s="45"/>
      <c r="H1" s="45"/>
      <c r="I1" s="45"/>
      <c r="J1" s="46" t="s">
        <v>147</v>
      </c>
    </row>
    <row r="2" spans="1:10" ht="19.5" customHeight="1">
      <c r="A2" s="93" t="s">
        <v>148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9.5" customHeight="1">
      <c r="A3" s="9" t="s">
        <v>0</v>
      </c>
      <c r="B3" s="9"/>
      <c r="C3" s="9"/>
      <c r="D3" s="9"/>
      <c r="E3" s="9"/>
      <c r="F3" s="47"/>
      <c r="G3" s="47"/>
      <c r="H3" s="47"/>
      <c r="I3" s="47"/>
      <c r="J3" s="11" t="s">
        <v>5</v>
      </c>
    </row>
    <row r="4" spans="1:10" ht="19.5" customHeight="1">
      <c r="A4" s="94" t="s">
        <v>57</v>
      </c>
      <c r="B4" s="123"/>
      <c r="C4" s="123"/>
      <c r="D4" s="123"/>
      <c r="E4" s="95"/>
      <c r="F4" s="120" t="s">
        <v>58</v>
      </c>
      <c r="G4" s="121" t="s">
        <v>149</v>
      </c>
      <c r="H4" s="122" t="s">
        <v>150</v>
      </c>
      <c r="I4" s="122" t="s">
        <v>151</v>
      </c>
      <c r="J4" s="116" t="s">
        <v>152</v>
      </c>
    </row>
    <row r="5" spans="1:10" ht="19.5" customHeight="1">
      <c r="A5" s="94" t="s">
        <v>68</v>
      </c>
      <c r="B5" s="123"/>
      <c r="C5" s="95"/>
      <c r="D5" s="119" t="s">
        <v>69</v>
      </c>
      <c r="E5" s="117" t="s">
        <v>153</v>
      </c>
      <c r="F5" s="121"/>
      <c r="G5" s="121"/>
      <c r="H5" s="122"/>
      <c r="I5" s="122"/>
      <c r="J5" s="116"/>
    </row>
    <row r="6" spans="1:10" ht="15" customHeight="1">
      <c r="A6" s="48" t="s">
        <v>78</v>
      </c>
      <c r="B6" s="48" t="s">
        <v>79</v>
      </c>
      <c r="C6" s="49" t="s">
        <v>80</v>
      </c>
      <c r="D6" s="116"/>
      <c r="E6" s="118"/>
      <c r="F6" s="121"/>
      <c r="G6" s="121"/>
      <c r="H6" s="122"/>
      <c r="I6" s="122"/>
      <c r="J6" s="116"/>
    </row>
    <row r="7" spans="1:10" ht="19.5" customHeight="1">
      <c r="A7" s="50" t="s">
        <v>38</v>
      </c>
      <c r="B7" s="50" t="s">
        <v>38</v>
      </c>
      <c r="C7" s="50" t="s">
        <v>38</v>
      </c>
      <c r="D7" s="51" t="s">
        <v>38</v>
      </c>
      <c r="E7" s="51" t="s">
        <v>58</v>
      </c>
      <c r="F7" s="52">
        <f aca="true" t="shared" si="0" ref="F7:F37">SUM(G7:J7)</f>
        <v>100672.13</v>
      </c>
      <c r="G7" s="52">
        <v>34498.01</v>
      </c>
      <c r="H7" s="52">
        <v>66174.12</v>
      </c>
      <c r="I7" s="52">
        <v>0</v>
      </c>
      <c r="J7" s="19">
        <v>0</v>
      </c>
    </row>
    <row r="8" spans="1:10" ht="19.5" customHeight="1">
      <c r="A8" s="50" t="s">
        <v>38</v>
      </c>
      <c r="B8" s="50" t="s">
        <v>38</v>
      </c>
      <c r="C8" s="50" t="s">
        <v>38</v>
      </c>
      <c r="D8" s="51" t="s">
        <v>38</v>
      </c>
      <c r="E8" s="51" t="s">
        <v>81</v>
      </c>
      <c r="F8" s="52">
        <f t="shared" si="0"/>
        <v>98514.62999999999</v>
      </c>
      <c r="G8" s="52">
        <v>32388.51</v>
      </c>
      <c r="H8" s="52">
        <v>66126.12</v>
      </c>
      <c r="I8" s="52">
        <v>0</v>
      </c>
      <c r="J8" s="19">
        <v>0</v>
      </c>
    </row>
    <row r="9" spans="1:10" ht="19.5" customHeight="1">
      <c r="A9" s="50" t="s">
        <v>38</v>
      </c>
      <c r="B9" s="50" t="s">
        <v>38</v>
      </c>
      <c r="C9" s="50" t="s">
        <v>38</v>
      </c>
      <c r="D9" s="51" t="s">
        <v>38</v>
      </c>
      <c r="E9" s="51" t="s">
        <v>82</v>
      </c>
      <c r="F9" s="52">
        <f t="shared" si="0"/>
        <v>81806.43000000001</v>
      </c>
      <c r="G9" s="52">
        <v>27807.31</v>
      </c>
      <c r="H9" s="52">
        <v>53999.12</v>
      </c>
      <c r="I9" s="52">
        <v>0</v>
      </c>
      <c r="J9" s="19">
        <v>0</v>
      </c>
    </row>
    <row r="10" spans="1:10" ht="19.5" customHeight="1">
      <c r="A10" s="50" t="s">
        <v>83</v>
      </c>
      <c r="B10" s="50" t="s">
        <v>84</v>
      </c>
      <c r="C10" s="50" t="s">
        <v>84</v>
      </c>
      <c r="D10" s="51" t="s">
        <v>85</v>
      </c>
      <c r="E10" s="51" t="s">
        <v>460</v>
      </c>
      <c r="F10" s="52">
        <f t="shared" si="0"/>
        <v>43.8</v>
      </c>
      <c r="G10" s="52">
        <v>0</v>
      </c>
      <c r="H10" s="52">
        <v>43.8</v>
      </c>
      <c r="I10" s="52">
        <v>0</v>
      </c>
      <c r="J10" s="19">
        <v>0</v>
      </c>
    </row>
    <row r="11" spans="1:10" ht="19.5" customHeight="1">
      <c r="A11" s="50" t="s">
        <v>86</v>
      </c>
      <c r="B11" s="50" t="s">
        <v>87</v>
      </c>
      <c r="C11" s="50" t="s">
        <v>88</v>
      </c>
      <c r="D11" s="51" t="s">
        <v>85</v>
      </c>
      <c r="E11" s="51" t="s">
        <v>89</v>
      </c>
      <c r="F11" s="52">
        <f t="shared" si="0"/>
        <v>21089.67</v>
      </c>
      <c r="G11" s="52">
        <v>21089.67</v>
      </c>
      <c r="H11" s="52">
        <v>0</v>
      </c>
      <c r="I11" s="52">
        <v>0</v>
      </c>
      <c r="J11" s="19">
        <v>0</v>
      </c>
    </row>
    <row r="12" spans="1:10" ht="19.5" customHeight="1">
      <c r="A12" s="50" t="s">
        <v>86</v>
      </c>
      <c r="B12" s="50" t="s">
        <v>87</v>
      </c>
      <c r="C12" s="50" t="s">
        <v>87</v>
      </c>
      <c r="D12" s="51" t="s">
        <v>85</v>
      </c>
      <c r="E12" s="51" t="s">
        <v>90</v>
      </c>
      <c r="F12" s="52">
        <f t="shared" si="0"/>
        <v>35496.87</v>
      </c>
      <c r="G12" s="52">
        <v>0</v>
      </c>
      <c r="H12" s="52">
        <v>35496.87</v>
      </c>
      <c r="I12" s="52">
        <v>0</v>
      </c>
      <c r="J12" s="19">
        <v>0</v>
      </c>
    </row>
    <row r="13" spans="1:10" ht="19.5" customHeight="1">
      <c r="A13" s="50" t="s">
        <v>86</v>
      </c>
      <c r="B13" s="50" t="s">
        <v>87</v>
      </c>
      <c r="C13" s="50" t="s">
        <v>91</v>
      </c>
      <c r="D13" s="51" t="s">
        <v>85</v>
      </c>
      <c r="E13" s="51" t="s">
        <v>92</v>
      </c>
      <c r="F13" s="52">
        <f t="shared" si="0"/>
        <v>8972.14</v>
      </c>
      <c r="G13" s="52">
        <v>0</v>
      </c>
      <c r="H13" s="52">
        <v>8972.14</v>
      </c>
      <c r="I13" s="52">
        <v>0</v>
      </c>
      <c r="J13" s="19">
        <v>0</v>
      </c>
    </row>
    <row r="14" spans="1:10" ht="19.5" customHeight="1">
      <c r="A14" s="50" t="s">
        <v>86</v>
      </c>
      <c r="B14" s="50" t="s">
        <v>87</v>
      </c>
      <c r="C14" s="50" t="s">
        <v>93</v>
      </c>
      <c r="D14" s="51" t="s">
        <v>85</v>
      </c>
      <c r="E14" s="51" t="s">
        <v>94</v>
      </c>
      <c r="F14" s="52">
        <f t="shared" si="0"/>
        <v>2600.49</v>
      </c>
      <c r="G14" s="52">
        <v>0</v>
      </c>
      <c r="H14" s="52">
        <v>2600.49</v>
      </c>
      <c r="I14" s="52">
        <v>0</v>
      </c>
      <c r="J14" s="19">
        <v>0</v>
      </c>
    </row>
    <row r="15" spans="1:10" ht="19.5" customHeight="1">
      <c r="A15" s="50" t="s">
        <v>95</v>
      </c>
      <c r="B15" s="50" t="s">
        <v>96</v>
      </c>
      <c r="C15" s="50" t="s">
        <v>97</v>
      </c>
      <c r="D15" s="51" t="s">
        <v>85</v>
      </c>
      <c r="E15" s="51" t="s">
        <v>98</v>
      </c>
      <c r="F15" s="52">
        <f t="shared" si="0"/>
        <v>18.2</v>
      </c>
      <c r="G15" s="52">
        <v>18.2</v>
      </c>
      <c r="H15" s="52">
        <v>0</v>
      </c>
      <c r="I15" s="52">
        <v>0</v>
      </c>
      <c r="J15" s="19">
        <v>0</v>
      </c>
    </row>
    <row r="16" spans="1:10" ht="19.5" customHeight="1">
      <c r="A16" s="50" t="s">
        <v>99</v>
      </c>
      <c r="B16" s="50" t="s">
        <v>100</v>
      </c>
      <c r="C16" s="50" t="s">
        <v>87</v>
      </c>
      <c r="D16" s="51" t="s">
        <v>85</v>
      </c>
      <c r="E16" s="51" t="s">
        <v>101</v>
      </c>
      <c r="F16" s="52">
        <f t="shared" si="0"/>
        <v>100</v>
      </c>
      <c r="G16" s="52">
        <v>0</v>
      </c>
      <c r="H16" s="52">
        <v>100</v>
      </c>
      <c r="I16" s="52">
        <v>0</v>
      </c>
      <c r="J16" s="19">
        <v>0</v>
      </c>
    </row>
    <row r="17" spans="1:10" ht="19.5" customHeight="1">
      <c r="A17" s="50" t="s">
        <v>102</v>
      </c>
      <c r="B17" s="50" t="s">
        <v>103</v>
      </c>
      <c r="C17" s="50" t="s">
        <v>100</v>
      </c>
      <c r="D17" s="51" t="s">
        <v>85</v>
      </c>
      <c r="E17" s="51" t="s">
        <v>104</v>
      </c>
      <c r="F17" s="52">
        <f t="shared" si="0"/>
        <v>518.06</v>
      </c>
      <c r="G17" s="52">
        <v>518.06</v>
      </c>
      <c r="H17" s="52">
        <v>0</v>
      </c>
      <c r="I17" s="52">
        <v>0</v>
      </c>
      <c r="J17" s="19">
        <v>0</v>
      </c>
    </row>
    <row r="18" spans="1:10" ht="19.5" customHeight="1">
      <c r="A18" s="50" t="s">
        <v>102</v>
      </c>
      <c r="B18" s="50" t="s">
        <v>103</v>
      </c>
      <c r="C18" s="50" t="s">
        <v>103</v>
      </c>
      <c r="D18" s="51" t="s">
        <v>85</v>
      </c>
      <c r="E18" s="51" t="s">
        <v>105</v>
      </c>
      <c r="F18" s="52">
        <f t="shared" si="0"/>
        <v>1938.26</v>
      </c>
      <c r="G18" s="52">
        <v>1938.26</v>
      </c>
      <c r="H18" s="52">
        <v>0</v>
      </c>
      <c r="I18" s="52">
        <v>0</v>
      </c>
      <c r="J18" s="19">
        <v>0</v>
      </c>
    </row>
    <row r="19" spans="1:10" ht="19.5" customHeight="1">
      <c r="A19" s="50" t="s">
        <v>102</v>
      </c>
      <c r="B19" s="50" t="s">
        <v>84</v>
      </c>
      <c r="C19" s="50" t="s">
        <v>88</v>
      </c>
      <c r="D19" s="51" t="s">
        <v>85</v>
      </c>
      <c r="E19" s="51" t="s">
        <v>106</v>
      </c>
      <c r="F19" s="52">
        <f t="shared" si="0"/>
        <v>14.05</v>
      </c>
      <c r="G19" s="52">
        <v>14.05</v>
      </c>
      <c r="H19" s="52">
        <v>0</v>
      </c>
      <c r="I19" s="52">
        <v>0</v>
      </c>
      <c r="J19" s="19">
        <v>0</v>
      </c>
    </row>
    <row r="20" spans="1:10" ht="19.5" customHeight="1">
      <c r="A20" s="50" t="s">
        <v>107</v>
      </c>
      <c r="B20" s="50" t="s">
        <v>100</v>
      </c>
      <c r="C20" s="50" t="s">
        <v>108</v>
      </c>
      <c r="D20" s="51" t="s">
        <v>85</v>
      </c>
      <c r="E20" s="51" t="s">
        <v>109</v>
      </c>
      <c r="F20" s="52">
        <f t="shared" si="0"/>
        <v>49.25</v>
      </c>
      <c r="G20" s="52">
        <v>0</v>
      </c>
      <c r="H20" s="52">
        <v>49.25</v>
      </c>
      <c r="I20" s="52">
        <v>0</v>
      </c>
      <c r="J20" s="19">
        <v>0</v>
      </c>
    </row>
    <row r="21" spans="1:10" ht="19.5" customHeight="1">
      <c r="A21" s="50" t="s">
        <v>107</v>
      </c>
      <c r="B21" s="50" t="s">
        <v>110</v>
      </c>
      <c r="C21" s="50" t="s">
        <v>88</v>
      </c>
      <c r="D21" s="51" t="s">
        <v>85</v>
      </c>
      <c r="E21" s="51" t="s">
        <v>111</v>
      </c>
      <c r="F21" s="52">
        <f t="shared" si="0"/>
        <v>1280.59</v>
      </c>
      <c r="G21" s="52">
        <v>1280.59</v>
      </c>
      <c r="H21" s="52">
        <v>0</v>
      </c>
      <c r="I21" s="52">
        <v>0</v>
      </c>
      <c r="J21" s="19">
        <v>0</v>
      </c>
    </row>
    <row r="22" spans="1:10" ht="19.5" customHeight="1">
      <c r="A22" s="50" t="s">
        <v>107</v>
      </c>
      <c r="B22" s="50" t="s">
        <v>110</v>
      </c>
      <c r="C22" s="50" t="s">
        <v>97</v>
      </c>
      <c r="D22" s="51" t="s">
        <v>85</v>
      </c>
      <c r="E22" s="51" t="s">
        <v>112</v>
      </c>
      <c r="F22" s="52">
        <f t="shared" si="0"/>
        <v>295.5</v>
      </c>
      <c r="G22" s="52">
        <v>295.5</v>
      </c>
      <c r="H22" s="52">
        <v>0</v>
      </c>
      <c r="I22" s="52">
        <v>0</v>
      </c>
      <c r="J22" s="19">
        <v>0</v>
      </c>
    </row>
    <row r="23" spans="1:10" ht="19.5" customHeight="1">
      <c r="A23" s="50" t="s">
        <v>113</v>
      </c>
      <c r="B23" s="50" t="s">
        <v>87</v>
      </c>
      <c r="C23" s="50" t="s">
        <v>88</v>
      </c>
      <c r="D23" s="51" t="s">
        <v>85</v>
      </c>
      <c r="E23" s="51" t="s">
        <v>114</v>
      </c>
      <c r="F23" s="52">
        <f t="shared" si="0"/>
        <v>1538.81</v>
      </c>
      <c r="G23" s="52">
        <v>1538.81</v>
      </c>
      <c r="H23" s="52">
        <v>0</v>
      </c>
      <c r="I23" s="52">
        <v>0</v>
      </c>
      <c r="J23" s="19">
        <v>0</v>
      </c>
    </row>
    <row r="24" spans="1:10" ht="19.5" customHeight="1">
      <c r="A24" s="50" t="s">
        <v>113</v>
      </c>
      <c r="B24" s="50" t="s">
        <v>87</v>
      </c>
      <c r="C24" s="50" t="s">
        <v>97</v>
      </c>
      <c r="D24" s="51" t="s">
        <v>85</v>
      </c>
      <c r="E24" s="51" t="s">
        <v>115</v>
      </c>
      <c r="F24" s="52">
        <f t="shared" si="0"/>
        <v>1114.17</v>
      </c>
      <c r="G24" s="52">
        <v>1114.17</v>
      </c>
      <c r="H24" s="52">
        <v>0</v>
      </c>
      <c r="I24" s="52">
        <v>0</v>
      </c>
      <c r="J24" s="19">
        <v>0</v>
      </c>
    </row>
    <row r="25" spans="1:10" ht="19.5" customHeight="1">
      <c r="A25" s="50" t="s">
        <v>38</v>
      </c>
      <c r="B25" s="50" t="s">
        <v>38</v>
      </c>
      <c r="C25" s="50" t="s">
        <v>38</v>
      </c>
      <c r="D25" s="51" t="s">
        <v>38</v>
      </c>
      <c r="E25" s="51" t="s">
        <v>82</v>
      </c>
      <c r="F25" s="52">
        <f t="shared" si="0"/>
        <v>12127</v>
      </c>
      <c r="G25" s="52">
        <v>0</v>
      </c>
      <c r="H25" s="52">
        <v>12127</v>
      </c>
      <c r="I25" s="52">
        <v>0</v>
      </c>
      <c r="J25" s="19">
        <v>0</v>
      </c>
    </row>
    <row r="26" spans="1:10" ht="19.5" customHeight="1">
      <c r="A26" s="50" t="s">
        <v>86</v>
      </c>
      <c r="B26" s="50" t="s">
        <v>87</v>
      </c>
      <c r="C26" s="50" t="s">
        <v>87</v>
      </c>
      <c r="D26" s="51" t="s">
        <v>116</v>
      </c>
      <c r="E26" s="51" t="s">
        <v>90</v>
      </c>
      <c r="F26" s="52">
        <f t="shared" si="0"/>
        <v>12127</v>
      </c>
      <c r="G26" s="52">
        <v>0</v>
      </c>
      <c r="H26" s="52">
        <v>12127</v>
      </c>
      <c r="I26" s="52">
        <v>0</v>
      </c>
      <c r="J26" s="19">
        <v>0</v>
      </c>
    </row>
    <row r="27" spans="1:10" ht="19.5" customHeight="1">
      <c r="A27" s="50" t="s">
        <v>38</v>
      </c>
      <c r="B27" s="50" t="s">
        <v>38</v>
      </c>
      <c r="C27" s="50" t="s">
        <v>38</v>
      </c>
      <c r="D27" s="51" t="s">
        <v>38</v>
      </c>
      <c r="E27" s="51" t="s">
        <v>117</v>
      </c>
      <c r="F27" s="52">
        <f t="shared" si="0"/>
        <v>3081.32</v>
      </c>
      <c r="G27" s="52">
        <v>3081.32</v>
      </c>
      <c r="H27" s="52">
        <v>0</v>
      </c>
      <c r="I27" s="52">
        <v>0</v>
      </c>
      <c r="J27" s="19">
        <v>0</v>
      </c>
    </row>
    <row r="28" spans="1:10" ht="19.5" customHeight="1">
      <c r="A28" s="50" t="s">
        <v>86</v>
      </c>
      <c r="B28" s="50" t="s">
        <v>87</v>
      </c>
      <c r="C28" s="50" t="s">
        <v>88</v>
      </c>
      <c r="D28" s="51" t="s">
        <v>118</v>
      </c>
      <c r="E28" s="51" t="s">
        <v>89</v>
      </c>
      <c r="F28" s="52">
        <f t="shared" si="0"/>
        <v>2230.64</v>
      </c>
      <c r="G28" s="52">
        <v>2230.64</v>
      </c>
      <c r="H28" s="52">
        <v>0</v>
      </c>
      <c r="I28" s="52">
        <v>0</v>
      </c>
      <c r="J28" s="19">
        <v>0</v>
      </c>
    </row>
    <row r="29" spans="1:10" ht="19.5" customHeight="1">
      <c r="A29" s="50" t="s">
        <v>95</v>
      </c>
      <c r="B29" s="50" t="s">
        <v>96</v>
      </c>
      <c r="C29" s="50" t="s">
        <v>97</v>
      </c>
      <c r="D29" s="51" t="s">
        <v>118</v>
      </c>
      <c r="E29" s="51" t="s">
        <v>98</v>
      </c>
      <c r="F29" s="52">
        <f t="shared" si="0"/>
        <v>1.5</v>
      </c>
      <c r="G29" s="52">
        <v>1.5</v>
      </c>
      <c r="H29" s="52">
        <v>0</v>
      </c>
      <c r="I29" s="52">
        <v>0</v>
      </c>
      <c r="J29" s="19">
        <v>0</v>
      </c>
    </row>
    <row r="30" spans="1:10" ht="19.5" customHeight="1">
      <c r="A30" s="50" t="s">
        <v>102</v>
      </c>
      <c r="B30" s="50" t="s">
        <v>103</v>
      </c>
      <c r="C30" s="50" t="s">
        <v>103</v>
      </c>
      <c r="D30" s="51" t="s">
        <v>118</v>
      </c>
      <c r="E30" s="51" t="s">
        <v>105</v>
      </c>
      <c r="F30" s="52">
        <f t="shared" si="0"/>
        <v>261.14</v>
      </c>
      <c r="G30" s="52">
        <v>261.14</v>
      </c>
      <c r="H30" s="52">
        <v>0</v>
      </c>
      <c r="I30" s="52">
        <v>0</v>
      </c>
      <c r="J30" s="19">
        <v>0</v>
      </c>
    </row>
    <row r="31" spans="1:10" ht="19.5" customHeight="1">
      <c r="A31" s="50" t="s">
        <v>107</v>
      </c>
      <c r="B31" s="50" t="s">
        <v>110</v>
      </c>
      <c r="C31" s="50" t="s">
        <v>88</v>
      </c>
      <c r="D31" s="51" t="s">
        <v>118</v>
      </c>
      <c r="E31" s="51" t="s">
        <v>111</v>
      </c>
      <c r="F31" s="52">
        <f t="shared" si="0"/>
        <v>185.59</v>
      </c>
      <c r="G31" s="52">
        <v>185.59</v>
      </c>
      <c r="H31" s="52">
        <v>0</v>
      </c>
      <c r="I31" s="52">
        <v>0</v>
      </c>
      <c r="J31" s="19">
        <v>0</v>
      </c>
    </row>
    <row r="32" spans="1:10" ht="19.5" customHeight="1">
      <c r="A32" s="50" t="s">
        <v>107</v>
      </c>
      <c r="B32" s="50" t="s">
        <v>110</v>
      </c>
      <c r="C32" s="50" t="s">
        <v>97</v>
      </c>
      <c r="D32" s="51" t="s">
        <v>118</v>
      </c>
      <c r="E32" s="51" t="s">
        <v>112</v>
      </c>
      <c r="F32" s="52">
        <f t="shared" si="0"/>
        <v>29.81</v>
      </c>
      <c r="G32" s="52">
        <v>29.81</v>
      </c>
      <c r="H32" s="52">
        <v>0</v>
      </c>
      <c r="I32" s="52">
        <v>0</v>
      </c>
      <c r="J32" s="19">
        <v>0</v>
      </c>
    </row>
    <row r="33" spans="1:10" ht="19.5" customHeight="1">
      <c r="A33" s="50" t="s">
        <v>113</v>
      </c>
      <c r="B33" s="50" t="s">
        <v>87</v>
      </c>
      <c r="C33" s="50" t="s">
        <v>88</v>
      </c>
      <c r="D33" s="51" t="s">
        <v>118</v>
      </c>
      <c r="E33" s="51" t="s">
        <v>114</v>
      </c>
      <c r="F33" s="52">
        <f t="shared" si="0"/>
        <v>211.71</v>
      </c>
      <c r="G33" s="52">
        <v>211.71</v>
      </c>
      <c r="H33" s="52">
        <v>0</v>
      </c>
      <c r="I33" s="52">
        <v>0</v>
      </c>
      <c r="J33" s="19">
        <v>0</v>
      </c>
    </row>
    <row r="34" spans="1:10" ht="19.5" customHeight="1">
      <c r="A34" s="50" t="s">
        <v>113</v>
      </c>
      <c r="B34" s="50" t="s">
        <v>87</v>
      </c>
      <c r="C34" s="50" t="s">
        <v>97</v>
      </c>
      <c r="D34" s="51" t="s">
        <v>118</v>
      </c>
      <c r="E34" s="51" t="s">
        <v>115</v>
      </c>
      <c r="F34" s="52">
        <f t="shared" si="0"/>
        <v>160.93</v>
      </c>
      <c r="G34" s="52">
        <v>160.93</v>
      </c>
      <c r="H34" s="52">
        <v>0</v>
      </c>
      <c r="I34" s="52">
        <v>0</v>
      </c>
      <c r="J34" s="19">
        <v>0</v>
      </c>
    </row>
    <row r="35" spans="1:10" ht="19.5" customHeight="1">
      <c r="A35" s="50" t="s">
        <v>38</v>
      </c>
      <c r="B35" s="50" t="s">
        <v>38</v>
      </c>
      <c r="C35" s="50" t="s">
        <v>38</v>
      </c>
      <c r="D35" s="51" t="s">
        <v>38</v>
      </c>
      <c r="E35" s="51" t="s">
        <v>119</v>
      </c>
      <c r="F35" s="52">
        <f t="shared" si="0"/>
        <v>1499.88</v>
      </c>
      <c r="G35" s="52">
        <v>1499.88</v>
      </c>
      <c r="H35" s="52">
        <v>0</v>
      </c>
      <c r="I35" s="52">
        <v>0</v>
      </c>
      <c r="J35" s="19">
        <v>0</v>
      </c>
    </row>
    <row r="36" spans="1:10" ht="19.5" customHeight="1">
      <c r="A36" s="50" t="s">
        <v>86</v>
      </c>
      <c r="B36" s="50" t="s">
        <v>87</v>
      </c>
      <c r="C36" s="50" t="s">
        <v>88</v>
      </c>
      <c r="D36" s="51" t="s">
        <v>120</v>
      </c>
      <c r="E36" s="51" t="s">
        <v>89</v>
      </c>
      <c r="F36" s="52">
        <f t="shared" si="0"/>
        <v>1120.8</v>
      </c>
      <c r="G36" s="52">
        <v>1120.8</v>
      </c>
      <c r="H36" s="52">
        <v>0</v>
      </c>
      <c r="I36" s="52">
        <v>0</v>
      </c>
      <c r="J36" s="19">
        <v>0</v>
      </c>
    </row>
    <row r="37" spans="1:10" ht="19.5" customHeight="1">
      <c r="A37" s="50" t="s">
        <v>102</v>
      </c>
      <c r="B37" s="50" t="s">
        <v>103</v>
      </c>
      <c r="C37" s="50" t="s">
        <v>103</v>
      </c>
      <c r="D37" s="51" t="s">
        <v>120</v>
      </c>
      <c r="E37" s="51" t="s">
        <v>105</v>
      </c>
      <c r="F37" s="52">
        <f t="shared" si="0"/>
        <v>142.28</v>
      </c>
      <c r="G37" s="52">
        <v>142.28</v>
      </c>
      <c r="H37" s="52">
        <v>0</v>
      </c>
      <c r="I37" s="52">
        <v>0</v>
      </c>
      <c r="J37" s="19">
        <v>0</v>
      </c>
    </row>
    <row r="38" spans="1:10" ht="19.5" customHeight="1">
      <c r="A38" s="50" t="s">
        <v>107</v>
      </c>
      <c r="B38" s="50" t="s">
        <v>110</v>
      </c>
      <c r="C38" s="50" t="s">
        <v>88</v>
      </c>
      <c r="D38" s="51" t="s">
        <v>120</v>
      </c>
      <c r="E38" s="51" t="s">
        <v>111</v>
      </c>
      <c r="F38" s="52">
        <f aca="true" t="shared" si="1" ref="F38:F69">SUM(G38:J38)</f>
        <v>97.61</v>
      </c>
      <c r="G38" s="52">
        <v>97.61</v>
      </c>
      <c r="H38" s="52">
        <v>0</v>
      </c>
      <c r="I38" s="52">
        <v>0</v>
      </c>
      <c r="J38" s="19">
        <v>0</v>
      </c>
    </row>
    <row r="39" spans="1:10" ht="19.5" customHeight="1">
      <c r="A39" s="50" t="s">
        <v>107</v>
      </c>
      <c r="B39" s="50" t="s">
        <v>110</v>
      </c>
      <c r="C39" s="50" t="s">
        <v>97</v>
      </c>
      <c r="D39" s="51" t="s">
        <v>120</v>
      </c>
      <c r="E39" s="51" t="s">
        <v>112</v>
      </c>
      <c r="F39" s="52">
        <f t="shared" si="1"/>
        <v>21.71</v>
      </c>
      <c r="G39" s="52">
        <v>21.71</v>
      </c>
      <c r="H39" s="52">
        <v>0</v>
      </c>
      <c r="I39" s="52">
        <v>0</v>
      </c>
      <c r="J39" s="19">
        <v>0</v>
      </c>
    </row>
    <row r="40" spans="1:10" ht="19.5" customHeight="1">
      <c r="A40" s="50" t="s">
        <v>113</v>
      </c>
      <c r="B40" s="50" t="s">
        <v>87</v>
      </c>
      <c r="C40" s="50" t="s">
        <v>88</v>
      </c>
      <c r="D40" s="51" t="s">
        <v>120</v>
      </c>
      <c r="E40" s="51" t="s">
        <v>114</v>
      </c>
      <c r="F40" s="52">
        <f t="shared" si="1"/>
        <v>117.48</v>
      </c>
      <c r="G40" s="52">
        <v>117.48</v>
      </c>
      <c r="H40" s="52">
        <v>0</v>
      </c>
      <c r="I40" s="52">
        <v>0</v>
      </c>
      <c r="J40" s="19">
        <v>0</v>
      </c>
    </row>
    <row r="41" spans="1:10" ht="19.5" customHeight="1">
      <c r="A41" s="50" t="s">
        <v>38</v>
      </c>
      <c r="B41" s="50" t="s">
        <v>38</v>
      </c>
      <c r="C41" s="50" t="s">
        <v>38</v>
      </c>
      <c r="D41" s="51" t="s">
        <v>38</v>
      </c>
      <c r="E41" s="51" t="s">
        <v>121</v>
      </c>
      <c r="F41" s="52">
        <f t="shared" si="1"/>
        <v>64.55</v>
      </c>
      <c r="G41" s="52">
        <v>64.55</v>
      </c>
      <c r="H41" s="52">
        <v>0</v>
      </c>
      <c r="I41" s="52">
        <v>0</v>
      </c>
      <c r="J41" s="19">
        <v>0</v>
      </c>
    </row>
    <row r="42" spans="1:10" ht="19.5" customHeight="1">
      <c r="A42" s="50" t="s">
        <v>38</v>
      </c>
      <c r="B42" s="50" t="s">
        <v>38</v>
      </c>
      <c r="C42" s="50" t="s">
        <v>38</v>
      </c>
      <c r="D42" s="51" t="s">
        <v>38</v>
      </c>
      <c r="E42" s="51" t="s">
        <v>122</v>
      </c>
      <c r="F42" s="52">
        <f t="shared" si="1"/>
        <v>64.55</v>
      </c>
      <c r="G42" s="52">
        <v>64.55</v>
      </c>
      <c r="H42" s="52">
        <v>0</v>
      </c>
      <c r="I42" s="52">
        <v>0</v>
      </c>
      <c r="J42" s="19">
        <v>0</v>
      </c>
    </row>
    <row r="43" spans="1:10" ht="19.5" customHeight="1">
      <c r="A43" s="50" t="s">
        <v>86</v>
      </c>
      <c r="B43" s="50" t="s">
        <v>87</v>
      </c>
      <c r="C43" s="50" t="s">
        <v>88</v>
      </c>
      <c r="D43" s="51" t="s">
        <v>123</v>
      </c>
      <c r="E43" s="51" t="s">
        <v>89</v>
      </c>
      <c r="F43" s="52">
        <f t="shared" si="1"/>
        <v>50.17</v>
      </c>
      <c r="G43" s="52">
        <v>50.17</v>
      </c>
      <c r="H43" s="52">
        <v>0</v>
      </c>
      <c r="I43" s="52">
        <v>0</v>
      </c>
      <c r="J43" s="19">
        <v>0</v>
      </c>
    </row>
    <row r="44" spans="1:10" ht="19.5" customHeight="1">
      <c r="A44" s="50" t="s">
        <v>95</v>
      </c>
      <c r="B44" s="50" t="s">
        <v>96</v>
      </c>
      <c r="C44" s="50" t="s">
        <v>97</v>
      </c>
      <c r="D44" s="51" t="s">
        <v>123</v>
      </c>
      <c r="E44" s="51" t="s">
        <v>98</v>
      </c>
      <c r="F44" s="52">
        <f t="shared" si="1"/>
        <v>0.6</v>
      </c>
      <c r="G44" s="52">
        <v>0.6</v>
      </c>
      <c r="H44" s="52">
        <v>0</v>
      </c>
      <c r="I44" s="52">
        <v>0</v>
      </c>
      <c r="J44" s="19">
        <v>0</v>
      </c>
    </row>
    <row r="45" spans="1:10" ht="19.5" customHeight="1">
      <c r="A45" s="50" t="s">
        <v>102</v>
      </c>
      <c r="B45" s="50" t="s">
        <v>103</v>
      </c>
      <c r="C45" s="50" t="s">
        <v>103</v>
      </c>
      <c r="D45" s="51" t="s">
        <v>123</v>
      </c>
      <c r="E45" s="51" t="s">
        <v>105</v>
      </c>
      <c r="F45" s="52">
        <f t="shared" si="1"/>
        <v>4.56</v>
      </c>
      <c r="G45" s="52">
        <v>4.56</v>
      </c>
      <c r="H45" s="52">
        <v>0</v>
      </c>
      <c r="I45" s="52">
        <v>0</v>
      </c>
      <c r="J45" s="19">
        <v>0</v>
      </c>
    </row>
    <row r="46" spans="1:10" ht="19.5" customHeight="1">
      <c r="A46" s="50" t="s">
        <v>107</v>
      </c>
      <c r="B46" s="50" t="s">
        <v>110</v>
      </c>
      <c r="C46" s="50" t="s">
        <v>87</v>
      </c>
      <c r="D46" s="51" t="s">
        <v>123</v>
      </c>
      <c r="E46" s="51" t="s">
        <v>124</v>
      </c>
      <c r="F46" s="52">
        <f t="shared" si="1"/>
        <v>2.93</v>
      </c>
      <c r="G46" s="52">
        <v>2.93</v>
      </c>
      <c r="H46" s="52">
        <v>0</v>
      </c>
      <c r="I46" s="52">
        <v>0</v>
      </c>
      <c r="J46" s="19">
        <v>0</v>
      </c>
    </row>
    <row r="47" spans="1:10" ht="19.5" customHeight="1">
      <c r="A47" s="50" t="s">
        <v>107</v>
      </c>
      <c r="B47" s="50" t="s">
        <v>110</v>
      </c>
      <c r="C47" s="50" t="s">
        <v>97</v>
      </c>
      <c r="D47" s="51" t="s">
        <v>123</v>
      </c>
      <c r="E47" s="51" t="s">
        <v>112</v>
      </c>
      <c r="F47" s="52">
        <f t="shared" si="1"/>
        <v>0.37</v>
      </c>
      <c r="G47" s="52">
        <v>0.37</v>
      </c>
      <c r="H47" s="52">
        <v>0</v>
      </c>
      <c r="I47" s="52">
        <v>0</v>
      </c>
      <c r="J47" s="19">
        <v>0</v>
      </c>
    </row>
    <row r="48" spans="1:10" ht="19.5" customHeight="1">
      <c r="A48" s="50" t="s">
        <v>113</v>
      </c>
      <c r="B48" s="50" t="s">
        <v>87</v>
      </c>
      <c r="C48" s="50" t="s">
        <v>88</v>
      </c>
      <c r="D48" s="51" t="s">
        <v>123</v>
      </c>
      <c r="E48" s="51" t="s">
        <v>114</v>
      </c>
      <c r="F48" s="52">
        <f t="shared" si="1"/>
        <v>3.58</v>
      </c>
      <c r="G48" s="52">
        <v>3.58</v>
      </c>
      <c r="H48" s="52">
        <v>0</v>
      </c>
      <c r="I48" s="52">
        <v>0</v>
      </c>
      <c r="J48" s="19">
        <v>0</v>
      </c>
    </row>
    <row r="49" spans="1:10" ht="19.5" customHeight="1">
      <c r="A49" s="50" t="s">
        <v>113</v>
      </c>
      <c r="B49" s="50" t="s">
        <v>87</v>
      </c>
      <c r="C49" s="50" t="s">
        <v>97</v>
      </c>
      <c r="D49" s="51" t="s">
        <v>123</v>
      </c>
      <c r="E49" s="51" t="s">
        <v>115</v>
      </c>
      <c r="F49" s="52">
        <f t="shared" si="1"/>
        <v>2.34</v>
      </c>
      <c r="G49" s="52">
        <v>2.34</v>
      </c>
      <c r="H49" s="52">
        <v>0</v>
      </c>
      <c r="I49" s="52">
        <v>0</v>
      </c>
      <c r="J49" s="19">
        <v>0</v>
      </c>
    </row>
    <row r="50" spans="1:10" ht="19.5" customHeight="1">
      <c r="A50" s="50" t="s">
        <v>38</v>
      </c>
      <c r="B50" s="50" t="s">
        <v>38</v>
      </c>
      <c r="C50" s="50" t="s">
        <v>38</v>
      </c>
      <c r="D50" s="51" t="s">
        <v>38</v>
      </c>
      <c r="E50" s="51" t="s">
        <v>125</v>
      </c>
      <c r="F50" s="52">
        <f t="shared" si="1"/>
        <v>608.98</v>
      </c>
      <c r="G50" s="52">
        <v>608.98</v>
      </c>
      <c r="H50" s="52">
        <v>0</v>
      </c>
      <c r="I50" s="52">
        <v>0</v>
      </c>
      <c r="J50" s="19">
        <v>0</v>
      </c>
    </row>
    <row r="51" spans="1:10" ht="19.5" customHeight="1">
      <c r="A51" s="50" t="s">
        <v>38</v>
      </c>
      <c r="B51" s="50" t="s">
        <v>38</v>
      </c>
      <c r="C51" s="50" t="s">
        <v>38</v>
      </c>
      <c r="D51" s="51" t="s">
        <v>38</v>
      </c>
      <c r="E51" s="51" t="s">
        <v>126</v>
      </c>
      <c r="F51" s="52">
        <f t="shared" si="1"/>
        <v>608.98</v>
      </c>
      <c r="G51" s="52">
        <v>608.98</v>
      </c>
      <c r="H51" s="52">
        <v>0</v>
      </c>
      <c r="I51" s="52">
        <v>0</v>
      </c>
      <c r="J51" s="19">
        <v>0</v>
      </c>
    </row>
    <row r="52" spans="1:10" ht="19.5" customHeight="1">
      <c r="A52" s="50" t="s">
        <v>86</v>
      </c>
      <c r="B52" s="50" t="s">
        <v>87</v>
      </c>
      <c r="C52" s="50" t="s">
        <v>97</v>
      </c>
      <c r="D52" s="51" t="s">
        <v>127</v>
      </c>
      <c r="E52" s="51" t="s">
        <v>128</v>
      </c>
      <c r="F52" s="52">
        <f t="shared" si="1"/>
        <v>388.25</v>
      </c>
      <c r="G52" s="52">
        <v>388.25</v>
      </c>
      <c r="H52" s="52">
        <v>0</v>
      </c>
      <c r="I52" s="52">
        <v>0</v>
      </c>
      <c r="J52" s="19">
        <v>0</v>
      </c>
    </row>
    <row r="53" spans="1:10" ht="19.5" customHeight="1">
      <c r="A53" s="50" t="s">
        <v>95</v>
      </c>
      <c r="B53" s="50" t="s">
        <v>96</v>
      </c>
      <c r="C53" s="50" t="s">
        <v>97</v>
      </c>
      <c r="D53" s="51" t="s">
        <v>127</v>
      </c>
      <c r="E53" s="51" t="s">
        <v>98</v>
      </c>
      <c r="F53" s="52">
        <f t="shared" si="1"/>
        <v>18</v>
      </c>
      <c r="G53" s="52">
        <v>18</v>
      </c>
      <c r="H53" s="52">
        <v>0</v>
      </c>
      <c r="I53" s="52">
        <v>0</v>
      </c>
      <c r="J53" s="19">
        <v>0</v>
      </c>
    </row>
    <row r="54" spans="1:10" ht="19.5" customHeight="1">
      <c r="A54" s="50" t="s">
        <v>102</v>
      </c>
      <c r="B54" s="50" t="s">
        <v>103</v>
      </c>
      <c r="C54" s="50" t="s">
        <v>103</v>
      </c>
      <c r="D54" s="51" t="s">
        <v>127</v>
      </c>
      <c r="E54" s="51" t="s">
        <v>105</v>
      </c>
      <c r="F54" s="52">
        <f t="shared" si="1"/>
        <v>61.7</v>
      </c>
      <c r="G54" s="52">
        <v>61.7</v>
      </c>
      <c r="H54" s="52">
        <v>0</v>
      </c>
      <c r="I54" s="52">
        <v>0</v>
      </c>
      <c r="J54" s="19">
        <v>0</v>
      </c>
    </row>
    <row r="55" spans="1:10" ht="19.5" customHeight="1">
      <c r="A55" s="50" t="s">
        <v>107</v>
      </c>
      <c r="B55" s="50" t="s">
        <v>110</v>
      </c>
      <c r="C55" s="50" t="s">
        <v>87</v>
      </c>
      <c r="D55" s="51" t="s">
        <v>127</v>
      </c>
      <c r="E55" s="51" t="s">
        <v>124</v>
      </c>
      <c r="F55" s="52">
        <f t="shared" si="1"/>
        <v>39.05</v>
      </c>
      <c r="G55" s="52">
        <v>39.05</v>
      </c>
      <c r="H55" s="52">
        <v>0</v>
      </c>
      <c r="I55" s="52">
        <v>0</v>
      </c>
      <c r="J55" s="19">
        <v>0</v>
      </c>
    </row>
    <row r="56" spans="1:10" ht="19.5" customHeight="1">
      <c r="A56" s="50" t="s">
        <v>113</v>
      </c>
      <c r="B56" s="50" t="s">
        <v>87</v>
      </c>
      <c r="C56" s="50" t="s">
        <v>88</v>
      </c>
      <c r="D56" s="51" t="s">
        <v>127</v>
      </c>
      <c r="E56" s="51" t="s">
        <v>114</v>
      </c>
      <c r="F56" s="52">
        <f t="shared" si="1"/>
        <v>52.07</v>
      </c>
      <c r="G56" s="52">
        <v>52.07</v>
      </c>
      <c r="H56" s="52">
        <v>0</v>
      </c>
      <c r="I56" s="52">
        <v>0</v>
      </c>
      <c r="J56" s="19">
        <v>0</v>
      </c>
    </row>
    <row r="57" spans="1:10" ht="19.5" customHeight="1">
      <c r="A57" s="50" t="s">
        <v>113</v>
      </c>
      <c r="B57" s="50" t="s">
        <v>87</v>
      </c>
      <c r="C57" s="50" t="s">
        <v>97</v>
      </c>
      <c r="D57" s="51" t="s">
        <v>127</v>
      </c>
      <c r="E57" s="51" t="s">
        <v>115</v>
      </c>
      <c r="F57" s="52">
        <f t="shared" si="1"/>
        <v>49.91</v>
      </c>
      <c r="G57" s="52">
        <v>49.91</v>
      </c>
      <c r="H57" s="52">
        <v>0</v>
      </c>
      <c r="I57" s="52">
        <v>0</v>
      </c>
      <c r="J57" s="19">
        <v>0</v>
      </c>
    </row>
    <row r="58" spans="1:10" ht="19.5" customHeight="1">
      <c r="A58" s="50" t="s">
        <v>38</v>
      </c>
      <c r="B58" s="50" t="s">
        <v>38</v>
      </c>
      <c r="C58" s="50" t="s">
        <v>38</v>
      </c>
      <c r="D58" s="51" t="s">
        <v>38</v>
      </c>
      <c r="E58" s="51" t="s">
        <v>129</v>
      </c>
      <c r="F58" s="52">
        <f t="shared" si="1"/>
        <v>540.2</v>
      </c>
      <c r="G58" s="52">
        <v>540.2</v>
      </c>
      <c r="H58" s="52">
        <v>0</v>
      </c>
      <c r="I58" s="52">
        <v>0</v>
      </c>
      <c r="J58" s="19">
        <v>0</v>
      </c>
    </row>
    <row r="59" spans="1:10" ht="19.5" customHeight="1">
      <c r="A59" s="50" t="s">
        <v>38</v>
      </c>
      <c r="B59" s="50" t="s">
        <v>38</v>
      </c>
      <c r="C59" s="50" t="s">
        <v>38</v>
      </c>
      <c r="D59" s="51" t="s">
        <v>38</v>
      </c>
      <c r="E59" s="51" t="s">
        <v>130</v>
      </c>
      <c r="F59" s="52">
        <f t="shared" si="1"/>
        <v>167.37</v>
      </c>
      <c r="G59" s="52">
        <v>167.37</v>
      </c>
      <c r="H59" s="52">
        <v>0</v>
      </c>
      <c r="I59" s="52">
        <v>0</v>
      </c>
      <c r="J59" s="19">
        <v>0</v>
      </c>
    </row>
    <row r="60" spans="1:10" ht="19.5" customHeight="1">
      <c r="A60" s="50" t="s">
        <v>86</v>
      </c>
      <c r="B60" s="50" t="s">
        <v>87</v>
      </c>
      <c r="C60" s="50" t="s">
        <v>131</v>
      </c>
      <c r="D60" s="51" t="s">
        <v>132</v>
      </c>
      <c r="E60" s="51" t="s">
        <v>133</v>
      </c>
      <c r="F60" s="52">
        <f t="shared" si="1"/>
        <v>111.95</v>
      </c>
      <c r="G60" s="52">
        <v>111.95</v>
      </c>
      <c r="H60" s="52">
        <v>0</v>
      </c>
      <c r="I60" s="52">
        <v>0</v>
      </c>
      <c r="J60" s="19">
        <v>0</v>
      </c>
    </row>
    <row r="61" spans="1:10" ht="19.5" customHeight="1">
      <c r="A61" s="50" t="s">
        <v>102</v>
      </c>
      <c r="B61" s="50" t="s">
        <v>103</v>
      </c>
      <c r="C61" s="50" t="s">
        <v>103</v>
      </c>
      <c r="D61" s="51" t="s">
        <v>132</v>
      </c>
      <c r="E61" s="51" t="s">
        <v>105</v>
      </c>
      <c r="F61" s="52">
        <f t="shared" si="1"/>
        <v>16</v>
      </c>
      <c r="G61" s="52">
        <v>16</v>
      </c>
      <c r="H61" s="52">
        <v>0</v>
      </c>
      <c r="I61" s="52">
        <v>0</v>
      </c>
      <c r="J61" s="19">
        <v>0</v>
      </c>
    </row>
    <row r="62" spans="1:10" ht="19.5" customHeight="1">
      <c r="A62" s="50" t="s">
        <v>102</v>
      </c>
      <c r="B62" s="50" t="s">
        <v>103</v>
      </c>
      <c r="C62" s="50" t="s">
        <v>134</v>
      </c>
      <c r="D62" s="51" t="s">
        <v>132</v>
      </c>
      <c r="E62" s="51" t="s">
        <v>135</v>
      </c>
      <c r="F62" s="52">
        <f t="shared" si="1"/>
        <v>8.53</v>
      </c>
      <c r="G62" s="52">
        <v>8.53</v>
      </c>
      <c r="H62" s="52">
        <v>0</v>
      </c>
      <c r="I62" s="52">
        <v>0</v>
      </c>
      <c r="J62" s="19">
        <v>0</v>
      </c>
    </row>
    <row r="63" spans="1:10" ht="19.5" customHeight="1">
      <c r="A63" s="50" t="s">
        <v>107</v>
      </c>
      <c r="B63" s="50" t="s">
        <v>110</v>
      </c>
      <c r="C63" s="50" t="s">
        <v>87</v>
      </c>
      <c r="D63" s="51" t="s">
        <v>132</v>
      </c>
      <c r="E63" s="51" t="s">
        <v>124</v>
      </c>
      <c r="F63" s="52">
        <f t="shared" si="1"/>
        <v>10.53</v>
      </c>
      <c r="G63" s="52">
        <v>10.53</v>
      </c>
      <c r="H63" s="52">
        <v>0</v>
      </c>
      <c r="I63" s="52">
        <v>0</v>
      </c>
      <c r="J63" s="19">
        <v>0</v>
      </c>
    </row>
    <row r="64" spans="1:10" ht="19.5" customHeight="1">
      <c r="A64" s="50" t="s">
        <v>113</v>
      </c>
      <c r="B64" s="50" t="s">
        <v>87</v>
      </c>
      <c r="C64" s="50" t="s">
        <v>88</v>
      </c>
      <c r="D64" s="51" t="s">
        <v>132</v>
      </c>
      <c r="E64" s="51" t="s">
        <v>114</v>
      </c>
      <c r="F64" s="52">
        <f t="shared" si="1"/>
        <v>12.36</v>
      </c>
      <c r="G64" s="52">
        <v>12.36</v>
      </c>
      <c r="H64" s="52">
        <v>0</v>
      </c>
      <c r="I64" s="52">
        <v>0</v>
      </c>
      <c r="J64" s="19">
        <v>0</v>
      </c>
    </row>
    <row r="65" spans="1:10" ht="19.5" customHeight="1">
      <c r="A65" s="50" t="s">
        <v>113</v>
      </c>
      <c r="B65" s="50" t="s">
        <v>87</v>
      </c>
      <c r="C65" s="50" t="s">
        <v>97</v>
      </c>
      <c r="D65" s="51" t="s">
        <v>132</v>
      </c>
      <c r="E65" s="51" t="s">
        <v>115</v>
      </c>
      <c r="F65" s="52">
        <f t="shared" si="1"/>
        <v>8</v>
      </c>
      <c r="G65" s="52">
        <v>8</v>
      </c>
      <c r="H65" s="52">
        <v>0</v>
      </c>
      <c r="I65" s="52">
        <v>0</v>
      </c>
      <c r="J65" s="19">
        <v>0</v>
      </c>
    </row>
    <row r="66" spans="1:10" ht="19.5" customHeight="1">
      <c r="A66" s="50" t="s">
        <v>38</v>
      </c>
      <c r="B66" s="50" t="s">
        <v>38</v>
      </c>
      <c r="C66" s="50" t="s">
        <v>38</v>
      </c>
      <c r="D66" s="51" t="s">
        <v>38</v>
      </c>
      <c r="E66" s="51" t="s">
        <v>136</v>
      </c>
      <c r="F66" s="52">
        <f t="shared" si="1"/>
        <v>233.68</v>
      </c>
      <c r="G66" s="52">
        <v>233.68</v>
      </c>
      <c r="H66" s="52">
        <v>0</v>
      </c>
      <c r="I66" s="52">
        <v>0</v>
      </c>
      <c r="J66" s="19">
        <v>0</v>
      </c>
    </row>
    <row r="67" spans="1:10" ht="19.5" customHeight="1">
      <c r="A67" s="50" t="s">
        <v>86</v>
      </c>
      <c r="B67" s="50" t="s">
        <v>87</v>
      </c>
      <c r="C67" s="50" t="s">
        <v>131</v>
      </c>
      <c r="D67" s="51" t="s">
        <v>137</v>
      </c>
      <c r="E67" s="51" t="s">
        <v>133</v>
      </c>
      <c r="F67" s="52">
        <f t="shared" si="1"/>
        <v>157.13</v>
      </c>
      <c r="G67" s="52">
        <v>157.13</v>
      </c>
      <c r="H67" s="52">
        <v>0</v>
      </c>
      <c r="I67" s="52">
        <v>0</v>
      </c>
      <c r="J67" s="19">
        <v>0</v>
      </c>
    </row>
    <row r="68" spans="1:10" ht="19.5" customHeight="1">
      <c r="A68" s="50" t="s">
        <v>102</v>
      </c>
      <c r="B68" s="50" t="s">
        <v>103</v>
      </c>
      <c r="C68" s="50" t="s">
        <v>103</v>
      </c>
      <c r="D68" s="51" t="s">
        <v>137</v>
      </c>
      <c r="E68" s="51" t="s">
        <v>105</v>
      </c>
      <c r="F68" s="52">
        <f t="shared" si="1"/>
        <v>24</v>
      </c>
      <c r="G68" s="52">
        <v>24</v>
      </c>
      <c r="H68" s="52">
        <v>0</v>
      </c>
      <c r="I68" s="52">
        <v>0</v>
      </c>
      <c r="J68" s="19">
        <v>0</v>
      </c>
    </row>
    <row r="69" spans="1:10" ht="19.5" customHeight="1">
      <c r="A69" s="50" t="s">
        <v>102</v>
      </c>
      <c r="B69" s="50" t="s">
        <v>103</v>
      </c>
      <c r="C69" s="50" t="s">
        <v>134</v>
      </c>
      <c r="D69" s="51" t="s">
        <v>137</v>
      </c>
      <c r="E69" s="51" t="s">
        <v>135</v>
      </c>
      <c r="F69" s="52">
        <f t="shared" si="1"/>
        <v>10</v>
      </c>
      <c r="G69" s="52">
        <v>10</v>
      </c>
      <c r="H69" s="52">
        <v>0</v>
      </c>
      <c r="I69" s="52">
        <v>0</v>
      </c>
      <c r="J69" s="19">
        <v>0</v>
      </c>
    </row>
    <row r="70" spans="1:10" ht="19.5" customHeight="1">
      <c r="A70" s="50" t="s">
        <v>107</v>
      </c>
      <c r="B70" s="50" t="s">
        <v>110</v>
      </c>
      <c r="C70" s="50" t="s">
        <v>87</v>
      </c>
      <c r="D70" s="51" t="s">
        <v>137</v>
      </c>
      <c r="E70" s="51" t="s">
        <v>124</v>
      </c>
      <c r="F70" s="52">
        <f aca="true" t="shared" si="2" ref="F70:F96">SUM(G70:J70)</f>
        <v>15.9</v>
      </c>
      <c r="G70" s="52">
        <v>15.9</v>
      </c>
      <c r="H70" s="52">
        <v>0</v>
      </c>
      <c r="I70" s="52">
        <v>0</v>
      </c>
      <c r="J70" s="19">
        <v>0</v>
      </c>
    </row>
    <row r="71" spans="1:10" ht="19.5" customHeight="1">
      <c r="A71" s="50" t="s">
        <v>113</v>
      </c>
      <c r="B71" s="50" t="s">
        <v>87</v>
      </c>
      <c r="C71" s="50" t="s">
        <v>88</v>
      </c>
      <c r="D71" s="51" t="s">
        <v>137</v>
      </c>
      <c r="E71" s="51" t="s">
        <v>114</v>
      </c>
      <c r="F71" s="52">
        <f t="shared" si="2"/>
        <v>17</v>
      </c>
      <c r="G71" s="52">
        <v>17</v>
      </c>
      <c r="H71" s="52">
        <v>0</v>
      </c>
      <c r="I71" s="52">
        <v>0</v>
      </c>
      <c r="J71" s="19">
        <v>0</v>
      </c>
    </row>
    <row r="72" spans="1:10" ht="19.5" customHeight="1">
      <c r="A72" s="50" t="s">
        <v>113</v>
      </c>
      <c r="B72" s="50" t="s">
        <v>87</v>
      </c>
      <c r="C72" s="50" t="s">
        <v>97</v>
      </c>
      <c r="D72" s="51" t="s">
        <v>137</v>
      </c>
      <c r="E72" s="51" t="s">
        <v>115</v>
      </c>
      <c r="F72" s="52">
        <f t="shared" si="2"/>
        <v>9.65</v>
      </c>
      <c r="G72" s="52">
        <v>9.65</v>
      </c>
      <c r="H72" s="52">
        <v>0</v>
      </c>
      <c r="I72" s="52">
        <v>0</v>
      </c>
      <c r="J72" s="19">
        <v>0</v>
      </c>
    </row>
    <row r="73" spans="1:10" ht="19.5" customHeight="1">
      <c r="A73" s="50" t="s">
        <v>38</v>
      </c>
      <c r="B73" s="50" t="s">
        <v>38</v>
      </c>
      <c r="C73" s="50" t="s">
        <v>38</v>
      </c>
      <c r="D73" s="51" t="s">
        <v>38</v>
      </c>
      <c r="E73" s="51" t="s">
        <v>138</v>
      </c>
      <c r="F73" s="52">
        <f t="shared" si="2"/>
        <v>139.15</v>
      </c>
      <c r="G73" s="52">
        <v>139.15</v>
      </c>
      <c r="H73" s="52">
        <v>0</v>
      </c>
      <c r="I73" s="52">
        <v>0</v>
      </c>
      <c r="J73" s="19">
        <v>0</v>
      </c>
    </row>
    <row r="74" spans="1:10" ht="19.5" customHeight="1">
      <c r="A74" s="50" t="s">
        <v>86</v>
      </c>
      <c r="B74" s="50" t="s">
        <v>87</v>
      </c>
      <c r="C74" s="50" t="s">
        <v>131</v>
      </c>
      <c r="D74" s="51" t="s">
        <v>139</v>
      </c>
      <c r="E74" s="51" t="s">
        <v>133</v>
      </c>
      <c r="F74" s="52">
        <f t="shared" si="2"/>
        <v>93.42</v>
      </c>
      <c r="G74" s="52">
        <v>93.42</v>
      </c>
      <c r="H74" s="52">
        <v>0</v>
      </c>
      <c r="I74" s="52">
        <v>0</v>
      </c>
      <c r="J74" s="19">
        <v>0</v>
      </c>
    </row>
    <row r="75" spans="1:10" ht="19.5" customHeight="1">
      <c r="A75" s="50" t="s">
        <v>95</v>
      </c>
      <c r="B75" s="50" t="s">
        <v>96</v>
      </c>
      <c r="C75" s="50" t="s">
        <v>97</v>
      </c>
      <c r="D75" s="51" t="s">
        <v>139</v>
      </c>
      <c r="E75" s="51" t="s">
        <v>98</v>
      </c>
      <c r="F75" s="52">
        <f t="shared" si="2"/>
        <v>0.5</v>
      </c>
      <c r="G75" s="52">
        <v>0.5</v>
      </c>
      <c r="H75" s="52">
        <v>0</v>
      </c>
      <c r="I75" s="52">
        <v>0</v>
      </c>
      <c r="J75" s="19">
        <v>0</v>
      </c>
    </row>
    <row r="76" spans="1:10" ht="19.5" customHeight="1">
      <c r="A76" s="50" t="s">
        <v>102</v>
      </c>
      <c r="B76" s="50" t="s">
        <v>103</v>
      </c>
      <c r="C76" s="50" t="s">
        <v>103</v>
      </c>
      <c r="D76" s="51" t="s">
        <v>139</v>
      </c>
      <c r="E76" s="51" t="s">
        <v>105</v>
      </c>
      <c r="F76" s="52">
        <f t="shared" si="2"/>
        <v>14.5</v>
      </c>
      <c r="G76" s="52">
        <v>14.5</v>
      </c>
      <c r="H76" s="52">
        <v>0</v>
      </c>
      <c r="I76" s="52">
        <v>0</v>
      </c>
      <c r="J76" s="19">
        <v>0</v>
      </c>
    </row>
    <row r="77" spans="1:10" ht="19.5" customHeight="1">
      <c r="A77" s="50" t="s">
        <v>102</v>
      </c>
      <c r="B77" s="50" t="s">
        <v>103</v>
      </c>
      <c r="C77" s="50" t="s">
        <v>134</v>
      </c>
      <c r="D77" s="51" t="s">
        <v>139</v>
      </c>
      <c r="E77" s="51" t="s">
        <v>135</v>
      </c>
      <c r="F77" s="52">
        <f t="shared" si="2"/>
        <v>6</v>
      </c>
      <c r="G77" s="52">
        <v>6</v>
      </c>
      <c r="H77" s="52">
        <v>0</v>
      </c>
      <c r="I77" s="52">
        <v>0</v>
      </c>
      <c r="J77" s="19">
        <v>0</v>
      </c>
    </row>
    <row r="78" spans="1:10" ht="19.5" customHeight="1">
      <c r="A78" s="50" t="s">
        <v>107</v>
      </c>
      <c r="B78" s="50" t="s">
        <v>110</v>
      </c>
      <c r="C78" s="50" t="s">
        <v>87</v>
      </c>
      <c r="D78" s="51" t="s">
        <v>139</v>
      </c>
      <c r="E78" s="51" t="s">
        <v>124</v>
      </c>
      <c r="F78" s="52">
        <f t="shared" si="2"/>
        <v>8</v>
      </c>
      <c r="G78" s="52">
        <v>8</v>
      </c>
      <c r="H78" s="52">
        <v>0</v>
      </c>
      <c r="I78" s="52">
        <v>0</v>
      </c>
      <c r="J78" s="19">
        <v>0</v>
      </c>
    </row>
    <row r="79" spans="1:10" ht="19.5" customHeight="1">
      <c r="A79" s="50" t="s">
        <v>113</v>
      </c>
      <c r="B79" s="50" t="s">
        <v>87</v>
      </c>
      <c r="C79" s="50" t="s">
        <v>88</v>
      </c>
      <c r="D79" s="51" t="s">
        <v>139</v>
      </c>
      <c r="E79" s="51" t="s">
        <v>114</v>
      </c>
      <c r="F79" s="52">
        <f t="shared" si="2"/>
        <v>10.98</v>
      </c>
      <c r="G79" s="52">
        <v>10.98</v>
      </c>
      <c r="H79" s="52">
        <v>0</v>
      </c>
      <c r="I79" s="52">
        <v>0</v>
      </c>
      <c r="J79" s="19">
        <v>0</v>
      </c>
    </row>
    <row r="80" spans="1:10" ht="19.5" customHeight="1">
      <c r="A80" s="50" t="s">
        <v>113</v>
      </c>
      <c r="B80" s="50" t="s">
        <v>87</v>
      </c>
      <c r="C80" s="50" t="s">
        <v>97</v>
      </c>
      <c r="D80" s="51" t="s">
        <v>139</v>
      </c>
      <c r="E80" s="51" t="s">
        <v>115</v>
      </c>
      <c r="F80" s="52">
        <f t="shared" si="2"/>
        <v>5.75</v>
      </c>
      <c r="G80" s="52">
        <v>5.75</v>
      </c>
      <c r="H80" s="52">
        <v>0</v>
      </c>
      <c r="I80" s="52">
        <v>0</v>
      </c>
      <c r="J80" s="19">
        <v>0</v>
      </c>
    </row>
    <row r="81" spans="1:10" ht="19.5" customHeight="1">
      <c r="A81" s="50" t="s">
        <v>38</v>
      </c>
      <c r="B81" s="50" t="s">
        <v>38</v>
      </c>
      <c r="C81" s="50" t="s">
        <v>38</v>
      </c>
      <c r="D81" s="51" t="s">
        <v>38</v>
      </c>
      <c r="E81" s="51" t="s">
        <v>140</v>
      </c>
      <c r="F81" s="52">
        <f t="shared" si="2"/>
        <v>530.13</v>
      </c>
      <c r="G81" s="52">
        <v>530.13</v>
      </c>
      <c r="H81" s="52">
        <v>0</v>
      </c>
      <c r="I81" s="52">
        <v>0</v>
      </c>
      <c r="J81" s="19">
        <v>0</v>
      </c>
    </row>
    <row r="82" spans="1:10" ht="19.5" customHeight="1">
      <c r="A82" s="50" t="s">
        <v>38</v>
      </c>
      <c r="B82" s="50" t="s">
        <v>38</v>
      </c>
      <c r="C82" s="50" t="s">
        <v>38</v>
      </c>
      <c r="D82" s="51" t="s">
        <v>38</v>
      </c>
      <c r="E82" s="51" t="s">
        <v>141</v>
      </c>
      <c r="F82" s="52">
        <f t="shared" si="2"/>
        <v>530.13</v>
      </c>
      <c r="G82" s="52">
        <v>530.13</v>
      </c>
      <c r="H82" s="52">
        <v>0</v>
      </c>
      <c r="I82" s="52">
        <v>0</v>
      </c>
      <c r="J82" s="19">
        <v>0</v>
      </c>
    </row>
    <row r="83" spans="1:10" ht="19.5" customHeight="1">
      <c r="A83" s="50" t="s">
        <v>86</v>
      </c>
      <c r="B83" s="50" t="s">
        <v>87</v>
      </c>
      <c r="C83" s="50" t="s">
        <v>131</v>
      </c>
      <c r="D83" s="51" t="s">
        <v>142</v>
      </c>
      <c r="E83" s="51" t="s">
        <v>133</v>
      </c>
      <c r="F83" s="52">
        <f t="shared" si="2"/>
        <v>358.25</v>
      </c>
      <c r="G83" s="52">
        <v>358.25</v>
      </c>
      <c r="H83" s="52">
        <v>0</v>
      </c>
      <c r="I83" s="52">
        <v>0</v>
      </c>
      <c r="J83" s="19">
        <v>0</v>
      </c>
    </row>
    <row r="84" spans="1:10" ht="19.5" customHeight="1">
      <c r="A84" s="50" t="s">
        <v>95</v>
      </c>
      <c r="B84" s="50" t="s">
        <v>96</v>
      </c>
      <c r="C84" s="50" t="s">
        <v>97</v>
      </c>
      <c r="D84" s="51" t="s">
        <v>142</v>
      </c>
      <c r="E84" s="51" t="s">
        <v>98</v>
      </c>
      <c r="F84" s="52">
        <f t="shared" si="2"/>
        <v>1.2</v>
      </c>
      <c r="G84" s="52">
        <v>1.2</v>
      </c>
      <c r="H84" s="52">
        <v>0</v>
      </c>
      <c r="I84" s="52">
        <v>0</v>
      </c>
      <c r="J84" s="19">
        <v>0</v>
      </c>
    </row>
    <row r="85" spans="1:10" ht="19.5" customHeight="1">
      <c r="A85" s="50" t="s">
        <v>102</v>
      </c>
      <c r="B85" s="50" t="s">
        <v>103</v>
      </c>
      <c r="C85" s="50" t="s">
        <v>103</v>
      </c>
      <c r="D85" s="51" t="s">
        <v>142</v>
      </c>
      <c r="E85" s="51" t="s">
        <v>105</v>
      </c>
      <c r="F85" s="52">
        <f t="shared" si="2"/>
        <v>59</v>
      </c>
      <c r="G85" s="52">
        <v>59</v>
      </c>
      <c r="H85" s="52">
        <v>0</v>
      </c>
      <c r="I85" s="52">
        <v>0</v>
      </c>
      <c r="J85" s="19">
        <v>0</v>
      </c>
    </row>
    <row r="86" spans="1:10" ht="19.5" customHeight="1">
      <c r="A86" s="50" t="s">
        <v>102</v>
      </c>
      <c r="B86" s="50" t="s">
        <v>103</v>
      </c>
      <c r="C86" s="50" t="s">
        <v>134</v>
      </c>
      <c r="D86" s="51" t="s">
        <v>142</v>
      </c>
      <c r="E86" s="51" t="s">
        <v>135</v>
      </c>
      <c r="F86" s="52">
        <f t="shared" si="2"/>
        <v>26.5</v>
      </c>
      <c r="G86" s="52">
        <v>26.5</v>
      </c>
      <c r="H86" s="52">
        <v>0</v>
      </c>
      <c r="I86" s="52">
        <v>0</v>
      </c>
      <c r="J86" s="19">
        <v>0</v>
      </c>
    </row>
    <row r="87" spans="1:10" ht="19.5" customHeight="1">
      <c r="A87" s="50" t="s">
        <v>107</v>
      </c>
      <c r="B87" s="50" t="s">
        <v>110</v>
      </c>
      <c r="C87" s="50" t="s">
        <v>87</v>
      </c>
      <c r="D87" s="51" t="s">
        <v>142</v>
      </c>
      <c r="E87" s="51" t="s">
        <v>124</v>
      </c>
      <c r="F87" s="52">
        <f t="shared" si="2"/>
        <v>37.5</v>
      </c>
      <c r="G87" s="52">
        <v>37.5</v>
      </c>
      <c r="H87" s="52">
        <v>0</v>
      </c>
      <c r="I87" s="52">
        <v>0</v>
      </c>
      <c r="J87" s="19">
        <v>0</v>
      </c>
    </row>
    <row r="88" spans="1:10" ht="19.5" customHeight="1">
      <c r="A88" s="50" t="s">
        <v>113</v>
      </c>
      <c r="B88" s="50" t="s">
        <v>87</v>
      </c>
      <c r="C88" s="50" t="s">
        <v>88</v>
      </c>
      <c r="D88" s="51" t="s">
        <v>142</v>
      </c>
      <c r="E88" s="51" t="s">
        <v>114</v>
      </c>
      <c r="F88" s="52">
        <f t="shared" si="2"/>
        <v>41</v>
      </c>
      <c r="G88" s="52">
        <v>41</v>
      </c>
      <c r="H88" s="52">
        <v>0</v>
      </c>
      <c r="I88" s="52">
        <v>0</v>
      </c>
      <c r="J88" s="19">
        <v>0</v>
      </c>
    </row>
    <row r="89" spans="1:10" ht="19.5" customHeight="1">
      <c r="A89" s="50" t="s">
        <v>113</v>
      </c>
      <c r="B89" s="50" t="s">
        <v>87</v>
      </c>
      <c r="C89" s="50" t="s">
        <v>97</v>
      </c>
      <c r="D89" s="51" t="s">
        <v>142</v>
      </c>
      <c r="E89" s="51" t="s">
        <v>115</v>
      </c>
      <c r="F89" s="52">
        <f t="shared" si="2"/>
        <v>6.68</v>
      </c>
      <c r="G89" s="52">
        <v>6.68</v>
      </c>
      <c r="H89" s="52">
        <v>0</v>
      </c>
      <c r="I89" s="52">
        <v>0</v>
      </c>
      <c r="J89" s="19">
        <v>0</v>
      </c>
    </row>
    <row r="90" spans="1:10" ht="19.5" customHeight="1">
      <c r="A90" s="50" t="s">
        <v>38</v>
      </c>
      <c r="B90" s="50" t="s">
        <v>38</v>
      </c>
      <c r="C90" s="50" t="s">
        <v>38</v>
      </c>
      <c r="D90" s="51" t="s">
        <v>38</v>
      </c>
      <c r="E90" s="51" t="s">
        <v>143</v>
      </c>
      <c r="F90" s="52">
        <f t="shared" si="2"/>
        <v>413.64</v>
      </c>
      <c r="G90" s="52">
        <v>365.64</v>
      </c>
      <c r="H90" s="52">
        <v>48</v>
      </c>
      <c r="I90" s="52">
        <v>0</v>
      </c>
      <c r="J90" s="19">
        <v>0</v>
      </c>
    </row>
    <row r="91" spans="1:10" ht="19.5" customHeight="1">
      <c r="A91" s="50" t="s">
        <v>38</v>
      </c>
      <c r="B91" s="50" t="s">
        <v>38</v>
      </c>
      <c r="C91" s="50" t="s">
        <v>38</v>
      </c>
      <c r="D91" s="51" t="s">
        <v>38</v>
      </c>
      <c r="E91" s="51" t="s">
        <v>144</v>
      </c>
      <c r="F91" s="52">
        <f t="shared" si="2"/>
        <v>413.64</v>
      </c>
      <c r="G91" s="52">
        <v>365.64</v>
      </c>
      <c r="H91" s="52">
        <v>48</v>
      </c>
      <c r="I91" s="52">
        <v>0</v>
      </c>
      <c r="J91" s="19">
        <v>0</v>
      </c>
    </row>
    <row r="92" spans="1:10" ht="19.5" customHeight="1">
      <c r="A92" s="50" t="s">
        <v>95</v>
      </c>
      <c r="B92" s="50" t="s">
        <v>87</v>
      </c>
      <c r="C92" s="50" t="s">
        <v>88</v>
      </c>
      <c r="D92" s="51" t="s">
        <v>145</v>
      </c>
      <c r="E92" s="51" t="s">
        <v>146</v>
      </c>
      <c r="F92" s="52">
        <f t="shared" si="2"/>
        <v>316.64</v>
      </c>
      <c r="G92" s="52">
        <v>268.64</v>
      </c>
      <c r="H92" s="52">
        <v>48</v>
      </c>
      <c r="I92" s="52">
        <v>0</v>
      </c>
      <c r="J92" s="19">
        <v>0</v>
      </c>
    </row>
    <row r="93" spans="1:10" ht="19.5" customHeight="1">
      <c r="A93" s="50" t="s">
        <v>102</v>
      </c>
      <c r="B93" s="50" t="s">
        <v>103</v>
      </c>
      <c r="C93" s="50" t="s">
        <v>103</v>
      </c>
      <c r="D93" s="51" t="s">
        <v>145</v>
      </c>
      <c r="E93" s="51" t="s">
        <v>105</v>
      </c>
      <c r="F93" s="52">
        <f t="shared" si="2"/>
        <v>35</v>
      </c>
      <c r="G93" s="52">
        <v>35</v>
      </c>
      <c r="H93" s="52">
        <v>0</v>
      </c>
      <c r="I93" s="52">
        <v>0</v>
      </c>
      <c r="J93" s="19">
        <v>0</v>
      </c>
    </row>
    <row r="94" spans="1:10" ht="19.5" customHeight="1">
      <c r="A94" s="50" t="s">
        <v>102</v>
      </c>
      <c r="B94" s="50" t="s">
        <v>103</v>
      </c>
      <c r="C94" s="50" t="s">
        <v>134</v>
      </c>
      <c r="D94" s="51" t="s">
        <v>145</v>
      </c>
      <c r="E94" s="51" t="s">
        <v>135</v>
      </c>
      <c r="F94" s="52">
        <f t="shared" si="2"/>
        <v>14</v>
      </c>
      <c r="G94" s="52">
        <v>14</v>
      </c>
      <c r="H94" s="52">
        <v>0</v>
      </c>
      <c r="I94" s="52">
        <v>0</v>
      </c>
      <c r="J94" s="19">
        <v>0</v>
      </c>
    </row>
    <row r="95" spans="1:10" ht="19.5" customHeight="1">
      <c r="A95" s="50" t="s">
        <v>107</v>
      </c>
      <c r="B95" s="50" t="s">
        <v>110</v>
      </c>
      <c r="C95" s="50" t="s">
        <v>87</v>
      </c>
      <c r="D95" s="51" t="s">
        <v>145</v>
      </c>
      <c r="E95" s="51" t="s">
        <v>124</v>
      </c>
      <c r="F95" s="52">
        <f t="shared" si="2"/>
        <v>27</v>
      </c>
      <c r="G95" s="52">
        <v>27</v>
      </c>
      <c r="H95" s="52">
        <v>0</v>
      </c>
      <c r="I95" s="52">
        <v>0</v>
      </c>
      <c r="J95" s="19">
        <v>0</v>
      </c>
    </row>
    <row r="96" spans="1:10" ht="19.5" customHeight="1">
      <c r="A96" s="50" t="s">
        <v>113</v>
      </c>
      <c r="B96" s="50" t="s">
        <v>87</v>
      </c>
      <c r="C96" s="50" t="s">
        <v>88</v>
      </c>
      <c r="D96" s="51" t="s">
        <v>145</v>
      </c>
      <c r="E96" s="51" t="s">
        <v>114</v>
      </c>
      <c r="F96" s="52">
        <f t="shared" si="2"/>
        <v>21</v>
      </c>
      <c r="G96" s="52">
        <v>21</v>
      </c>
      <c r="H96" s="52">
        <v>0</v>
      </c>
      <c r="I96" s="52">
        <v>0</v>
      </c>
      <c r="J96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6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154</v>
      </c>
    </row>
    <row r="2" spans="1:8" ht="20.25" customHeight="1">
      <c r="A2" s="93" t="s">
        <v>155</v>
      </c>
      <c r="B2" s="93"/>
      <c r="C2" s="93"/>
      <c r="D2" s="93"/>
      <c r="E2" s="93"/>
      <c r="F2" s="93"/>
      <c r="G2" s="93"/>
      <c r="H2" s="93"/>
    </row>
    <row r="3" spans="1:8" ht="20.25" customHeight="1">
      <c r="A3" s="9" t="s">
        <v>0</v>
      </c>
      <c r="B3" s="9"/>
      <c r="C3" s="10"/>
      <c r="D3" s="10"/>
      <c r="E3" s="10"/>
      <c r="F3" s="10"/>
      <c r="G3" s="10"/>
      <c r="H3" s="11" t="s">
        <v>5</v>
      </c>
    </row>
    <row r="4" spans="1:8" ht="24" customHeight="1">
      <c r="A4" s="94" t="s">
        <v>6</v>
      </c>
      <c r="B4" s="95"/>
      <c r="C4" s="94" t="s">
        <v>7</v>
      </c>
      <c r="D4" s="124"/>
      <c r="E4" s="124"/>
      <c r="F4" s="124"/>
      <c r="G4" s="124"/>
      <c r="H4" s="95"/>
    </row>
    <row r="5" spans="1:8" ht="24" customHeight="1">
      <c r="A5" s="12" t="s">
        <v>8</v>
      </c>
      <c r="B5" s="53" t="s">
        <v>9</v>
      </c>
      <c r="C5" s="12" t="s">
        <v>8</v>
      </c>
      <c r="D5" s="12" t="s">
        <v>58</v>
      </c>
      <c r="E5" s="53" t="s">
        <v>156</v>
      </c>
      <c r="F5" s="13" t="s">
        <v>157</v>
      </c>
      <c r="G5" s="12" t="s">
        <v>158</v>
      </c>
      <c r="H5" s="13" t="s">
        <v>159</v>
      </c>
    </row>
    <row r="6" spans="1:8" ht="24" customHeight="1">
      <c r="A6" s="17" t="s">
        <v>160</v>
      </c>
      <c r="B6" s="16">
        <f>SUM(B7:B9)</f>
        <v>73182.28</v>
      </c>
      <c r="C6" s="54" t="s">
        <v>161</v>
      </c>
      <c r="D6" s="16">
        <f aca="true" t="shared" si="0" ref="D6:D35">SUM(E6:H6)</f>
        <v>87525.68</v>
      </c>
      <c r="E6" s="16">
        <f>SUM(E7:E35)</f>
        <v>81304.42</v>
      </c>
      <c r="F6" s="16">
        <f>SUM(F7:F35)</f>
        <v>0</v>
      </c>
      <c r="G6" s="16">
        <f>SUM(G7:G35)</f>
        <v>0</v>
      </c>
      <c r="H6" s="16">
        <f>SUM(H7:H35)</f>
        <v>6221.26</v>
      </c>
    </row>
    <row r="7" spans="1:8" ht="24" customHeight="1">
      <c r="A7" s="17" t="s">
        <v>162</v>
      </c>
      <c r="B7" s="16">
        <v>73182.28</v>
      </c>
      <c r="C7" s="54" t="s">
        <v>163</v>
      </c>
      <c r="D7" s="16">
        <f t="shared" si="0"/>
        <v>43.8</v>
      </c>
      <c r="E7" s="55">
        <v>43.8</v>
      </c>
      <c r="F7" s="55">
        <v>0</v>
      </c>
      <c r="G7" s="55">
        <v>0</v>
      </c>
      <c r="H7" s="16">
        <v>0</v>
      </c>
    </row>
    <row r="8" spans="1:8" ht="24" customHeight="1">
      <c r="A8" s="17" t="s">
        <v>164</v>
      </c>
      <c r="B8" s="16">
        <v>0</v>
      </c>
      <c r="C8" s="54" t="s">
        <v>165</v>
      </c>
      <c r="D8" s="16">
        <f t="shared" si="0"/>
        <v>0</v>
      </c>
      <c r="E8" s="55">
        <v>0</v>
      </c>
      <c r="F8" s="55">
        <v>0</v>
      </c>
      <c r="G8" s="55">
        <v>0</v>
      </c>
      <c r="H8" s="16">
        <v>0</v>
      </c>
    </row>
    <row r="9" spans="1:8" ht="24" customHeight="1">
      <c r="A9" s="17" t="s">
        <v>166</v>
      </c>
      <c r="B9" s="16">
        <v>0</v>
      </c>
      <c r="C9" s="54" t="s">
        <v>167</v>
      </c>
      <c r="D9" s="16">
        <f t="shared" si="0"/>
        <v>0</v>
      </c>
      <c r="E9" s="55">
        <v>0</v>
      </c>
      <c r="F9" s="55">
        <v>0</v>
      </c>
      <c r="G9" s="55">
        <v>0</v>
      </c>
      <c r="H9" s="16">
        <v>0</v>
      </c>
    </row>
    <row r="10" spans="1:8" ht="24" customHeight="1">
      <c r="A10" s="17" t="s">
        <v>168</v>
      </c>
      <c r="B10" s="16">
        <f>SUM(B11:B14)</f>
        <v>14343.400000000001</v>
      </c>
      <c r="C10" s="54" t="s">
        <v>169</v>
      </c>
      <c r="D10" s="16">
        <f t="shared" si="0"/>
        <v>78600.70999999999</v>
      </c>
      <c r="E10" s="55">
        <v>72379.45</v>
      </c>
      <c r="F10" s="55">
        <v>0</v>
      </c>
      <c r="G10" s="55">
        <v>0</v>
      </c>
      <c r="H10" s="16">
        <v>6221.26</v>
      </c>
    </row>
    <row r="11" spans="1:8" ht="24" customHeight="1">
      <c r="A11" s="17" t="s">
        <v>162</v>
      </c>
      <c r="B11" s="16">
        <v>8122.14</v>
      </c>
      <c r="C11" s="54" t="s">
        <v>170</v>
      </c>
      <c r="D11" s="16">
        <f t="shared" si="0"/>
        <v>154.22</v>
      </c>
      <c r="E11" s="55">
        <v>154.22</v>
      </c>
      <c r="F11" s="55">
        <v>0</v>
      </c>
      <c r="G11" s="55">
        <v>0</v>
      </c>
      <c r="H11" s="16">
        <v>0</v>
      </c>
    </row>
    <row r="12" spans="1:8" ht="24" customHeight="1">
      <c r="A12" s="17" t="s">
        <v>164</v>
      </c>
      <c r="B12" s="16">
        <v>0</v>
      </c>
      <c r="C12" s="54" t="s">
        <v>171</v>
      </c>
      <c r="D12" s="16">
        <f t="shared" si="0"/>
        <v>100</v>
      </c>
      <c r="E12" s="55">
        <v>100</v>
      </c>
      <c r="F12" s="55">
        <v>0</v>
      </c>
      <c r="G12" s="55">
        <v>0</v>
      </c>
      <c r="H12" s="16">
        <v>0</v>
      </c>
    </row>
    <row r="13" spans="1:8" ht="24" customHeight="1">
      <c r="A13" s="17" t="s">
        <v>166</v>
      </c>
      <c r="B13" s="16">
        <v>0</v>
      </c>
      <c r="C13" s="54" t="s">
        <v>172</v>
      </c>
      <c r="D13" s="16">
        <f t="shared" si="0"/>
        <v>0</v>
      </c>
      <c r="E13" s="55">
        <v>0</v>
      </c>
      <c r="F13" s="55">
        <v>0</v>
      </c>
      <c r="G13" s="55">
        <v>0</v>
      </c>
      <c r="H13" s="16">
        <v>0</v>
      </c>
    </row>
    <row r="14" spans="1:8" ht="24" customHeight="1">
      <c r="A14" s="17" t="s">
        <v>173</v>
      </c>
      <c r="B14" s="16">
        <v>6221.26</v>
      </c>
      <c r="C14" s="54" t="s">
        <v>174</v>
      </c>
      <c r="D14" s="16">
        <f t="shared" si="0"/>
        <v>3153.58</v>
      </c>
      <c r="E14" s="55">
        <v>3153.58</v>
      </c>
      <c r="F14" s="55">
        <v>0</v>
      </c>
      <c r="G14" s="55">
        <v>0</v>
      </c>
      <c r="H14" s="16">
        <v>0</v>
      </c>
    </row>
    <row r="15" spans="1:8" ht="24" customHeight="1">
      <c r="A15" s="20"/>
      <c r="B15" s="16"/>
      <c r="C15" s="56" t="s">
        <v>175</v>
      </c>
      <c r="D15" s="16">
        <f t="shared" si="0"/>
        <v>0</v>
      </c>
      <c r="E15" s="55">
        <v>0</v>
      </c>
      <c r="F15" s="55">
        <v>0</v>
      </c>
      <c r="G15" s="55">
        <v>0</v>
      </c>
      <c r="H15" s="16">
        <v>0</v>
      </c>
    </row>
    <row r="16" spans="1:8" ht="24" customHeight="1">
      <c r="A16" s="20"/>
      <c r="B16" s="16"/>
      <c r="C16" s="56" t="s">
        <v>176</v>
      </c>
      <c r="D16" s="16">
        <f t="shared" si="0"/>
        <v>2089.95</v>
      </c>
      <c r="E16" s="55">
        <v>2089.95</v>
      </c>
      <c r="F16" s="55">
        <v>0</v>
      </c>
      <c r="G16" s="55">
        <v>0</v>
      </c>
      <c r="H16" s="16">
        <v>0</v>
      </c>
    </row>
    <row r="17" spans="1:8" ht="24" customHeight="1">
      <c r="A17" s="20"/>
      <c r="B17" s="16"/>
      <c r="C17" s="56" t="s">
        <v>177</v>
      </c>
      <c r="D17" s="16">
        <f t="shared" si="0"/>
        <v>0</v>
      </c>
      <c r="E17" s="55">
        <v>0</v>
      </c>
      <c r="F17" s="55">
        <v>0</v>
      </c>
      <c r="G17" s="55">
        <v>0</v>
      </c>
      <c r="H17" s="16">
        <v>0</v>
      </c>
    </row>
    <row r="18" spans="1:8" ht="24" customHeight="1">
      <c r="A18" s="20"/>
      <c r="B18" s="16"/>
      <c r="C18" s="56" t="s">
        <v>178</v>
      </c>
      <c r="D18" s="16">
        <f t="shared" si="0"/>
        <v>0</v>
      </c>
      <c r="E18" s="55">
        <v>0</v>
      </c>
      <c r="F18" s="55">
        <v>0</v>
      </c>
      <c r="G18" s="55">
        <v>0</v>
      </c>
      <c r="H18" s="16">
        <v>0</v>
      </c>
    </row>
    <row r="19" spans="1:8" ht="24" customHeight="1">
      <c r="A19" s="20"/>
      <c r="B19" s="16"/>
      <c r="C19" s="56" t="s">
        <v>179</v>
      </c>
      <c r="D19" s="16">
        <f t="shared" si="0"/>
        <v>0</v>
      </c>
      <c r="E19" s="55">
        <v>0</v>
      </c>
      <c r="F19" s="55">
        <v>0</v>
      </c>
      <c r="G19" s="55">
        <v>0</v>
      </c>
      <c r="H19" s="16">
        <v>0</v>
      </c>
    </row>
    <row r="20" spans="1:8" ht="24" customHeight="1">
      <c r="A20" s="20"/>
      <c r="B20" s="16"/>
      <c r="C20" s="56" t="s">
        <v>180</v>
      </c>
      <c r="D20" s="16">
        <f t="shared" si="0"/>
        <v>0</v>
      </c>
      <c r="E20" s="55">
        <v>0</v>
      </c>
      <c r="F20" s="55">
        <v>0</v>
      </c>
      <c r="G20" s="55">
        <v>0</v>
      </c>
      <c r="H20" s="16">
        <v>0</v>
      </c>
    </row>
    <row r="21" spans="1:8" ht="24" customHeight="1">
      <c r="A21" s="20"/>
      <c r="B21" s="16"/>
      <c r="C21" s="56" t="s">
        <v>181</v>
      </c>
      <c r="D21" s="16">
        <f t="shared" si="0"/>
        <v>0</v>
      </c>
      <c r="E21" s="55">
        <v>0</v>
      </c>
      <c r="F21" s="55">
        <v>0</v>
      </c>
      <c r="G21" s="55">
        <v>0</v>
      </c>
      <c r="H21" s="16">
        <v>0</v>
      </c>
    </row>
    <row r="22" spans="1:8" ht="24" customHeight="1">
      <c r="A22" s="20"/>
      <c r="B22" s="16"/>
      <c r="C22" s="56" t="s">
        <v>182</v>
      </c>
      <c r="D22" s="16">
        <f t="shared" si="0"/>
        <v>0</v>
      </c>
      <c r="E22" s="55">
        <v>0</v>
      </c>
      <c r="F22" s="55">
        <v>0</v>
      </c>
      <c r="G22" s="55">
        <v>0</v>
      </c>
      <c r="H22" s="16">
        <v>0</v>
      </c>
    </row>
    <row r="23" spans="1:8" ht="24" customHeight="1">
      <c r="A23" s="20"/>
      <c r="B23" s="16"/>
      <c r="C23" s="56" t="s">
        <v>183</v>
      </c>
      <c r="D23" s="16">
        <f t="shared" si="0"/>
        <v>0</v>
      </c>
      <c r="E23" s="55">
        <v>0</v>
      </c>
      <c r="F23" s="55">
        <v>0</v>
      </c>
      <c r="G23" s="55">
        <v>0</v>
      </c>
      <c r="H23" s="16">
        <v>0</v>
      </c>
    </row>
    <row r="24" spans="1:8" ht="24" customHeight="1">
      <c r="A24" s="20"/>
      <c r="B24" s="16"/>
      <c r="C24" s="57" t="s">
        <v>184</v>
      </c>
      <c r="D24" s="16">
        <f t="shared" si="0"/>
        <v>0</v>
      </c>
      <c r="E24" s="55">
        <v>0</v>
      </c>
      <c r="F24" s="55">
        <v>0</v>
      </c>
      <c r="G24" s="55">
        <v>0</v>
      </c>
      <c r="H24" s="16">
        <v>0</v>
      </c>
    </row>
    <row r="25" spans="1:8" ht="24" customHeight="1">
      <c r="A25" s="58"/>
      <c r="B25" s="59"/>
      <c r="C25" s="60" t="s">
        <v>185</v>
      </c>
      <c r="D25" s="59">
        <f t="shared" si="0"/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 ht="24" customHeight="1">
      <c r="A26" s="17"/>
      <c r="B26" s="59"/>
      <c r="C26" s="60" t="s">
        <v>186</v>
      </c>
      <c r="D26" s="59">
        <f t="shared" si="0"/>
        <v>3383.42</v>
      </c>
      <c r="E26" s="59">
        <v>3383.42</v>
      </c>
      <c r="F26" s="59">
        <v>0</v>
      </c>
      <c r="G26" s="59">
        <v>0</v>
      </c>
      <c r="H26" s="59">
        <v>0</v>
      </c>
    </row>
    <row r="27" spans="1:8" ht="24" customHeight="1">
      <c r="A27" s="17"/>
      <c r="B27" s="59"/>
      <c r="C27" s="60" t="s">
        <v>187</v>
      </c>
      <c r="D27" s="59">
        <f t="shared" si="0"/>
        <v>0</v>
      </c>
      <c r="E27" s="59">
        <v>0</v>
      </c>
      <c r="F27" s="59">
        <v>0</v>
      </c>
      <c r="G27" s="59">
        <v>0</v>
      </c>
      <c r="H27" s="59">
        <v>0</v>
      </c>
    </row>
    <row r="28" spans="1:8" ht="24" customHeight="1">
      <c r="A28" s="17"/>
      <c r="B28" s="59"/>
      <c r="C28" s="60" t="s">
        <v>188</v>
      </c>
      <c r="D28" s="59">
        <f t="shared" si="0"/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 ht="24" customHeight="1">
      <c r="A29" s="17"/>
      <c r="B29" s="59"/>
      <c r="C29" s="60" t="s">
        <v>189</v>
      </c>
      <c r="D29" s="59">
        <f t="shared" si="0"/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24" customHeight="1">
      <c r="A30" s="14"/>
      <c r="B30" s="52"/>
      <c r="C30" s="61" t="s">
        <v>190</v>
      </c>
      <c r="D30" s="62">
        <f t="shared" si="0"/>
        <v>0</v>
      </c>
      <c r="E30" s="63">
        <v>0</v>
      </c>
      <c r="F30" s="63">
        <v>0</v>
      </c>
      <c r="G30" s="63">
        <v>0</v>
      </c>
      <c r="H30" s="63">
        <v>0</v>
      </c>
    </row>
    <row r="31" spans="1:8" ht="24" customHeight="1">
      <c r="A31" s="14"/>
      <c r="B31" s="64"/>
      <c r="C31" s="65" t="s">
        <v>191</v>
      </c>
      <c r="D31" s="16">
        <f t="shared" si="0"/>
        <v>0</v>
      </c>
      <c r="E31" s="66">
        <v>0</v>
      </c>
      <c r="F31" s="66">
        <v>0</v>
      </c>
      <c r="G31" s="66">
        <v>0</v>
      </c>
      <c r="H31" s="66">
        <v>0</v>
      </c>
    </row>
    <row r="32" spans="1:8" ht="24" customHeight="1">
      <c r="A32" s="14"/>
      <c r="B32" s="64"/>
      <c r="C32" s="65" t="s">
        <v>192</v>
      </c>
      <c r="D32" s="16">
        <f t="shared" si="0"/>
        <v>0</v>
      </c>
      <c r="E32" s="66">
        <v>0</v>
      </c>
      <c r="F32" s="66">
        <v>0</v>
      </c>
      <c r="G32" s="66">
        <v>0</v>
      </c>
      <c r="H32" s="66">
        <v>0</v>
      </c>
    </row>
    <row r="33" spans="1:8" ht="24" customHeight="1">
      <c r="A33" s="14"/>
      <c r="B33" s="64"/>
      <c r="C33" s="65" t="s">
        <v>193</v>
      </c>
      <c r="D33" s="16">
        <f t="shared" si="0"/>
        <v>0</v>
      </c>
      <c r="E33" s="66">
        <v>0</v>
      </c>
      <c r="F33" s="66">
        <v>0</v>
      </c>
      <c r="G33" s="66">
        <v>0</v>
      </c>
      <c r="H33" s="66">
        <v>0</v>
      </c>
    </row>
    <row r="34" spans="1:8" ht="24" customHeight="1">
      <c r="A34" s="14"/>
      <c r="B34" s="64"/>
      <c r="C34" s="65" t="s">
        <v>194</v>
      </c>
      <c r="D34" s="16">
        <f t="shared" si="0"/>
        <v>0</v>
      </c>
      <c r="E34" s="66">
        <v>0</v>
      </c>
      <c r="F34" s="66">
        <v>0</v>
      </c>
      <c r="G34" s="66">
        <v>0</v>
      </c>
      <c r="H34" s="66">
        <v>0</v>
      </c>
    </row>
    <row r="35" spans="1:8" ht="24" customHeight="1">
      <c r="A35" s="14"/>
      <c r="B35" s="64"/>
      <c r="C35" s="65" t="s">
        <v>195</v>
      </c>
      <c r="D35" s="16">
        <f t="shared" si="0"/>
        <v>0</v>
      </c>
      <c r="E35" s="66">
        <v>0</v>
      </c>
      <c r="F35" s="66">
        <v>0</v>
      </c>
      <c r="G35" s="66">
        <v>0</v>
      </c>
      <c r="H35" s="66">
        <v>0</v>
      </c>
    </row>
    <row r="36" spans="1:8" ht="24" customHeight="1">
      <c r="A36" s="22"/>
      <c r="B36" s="67"/>
      <c r="C36" s="68"/>
      <c r="D36" s="69"/>
      <c r="E36" s="66"/>
      <c r="F36" s="66"/>
      <c r="G36" s="66" t="s">
        <v>38</v>
      </c>
      <c r="H36" s="66"/>
    </row>
    <row r="37" spans="1:8" ht="24" customHeight="1">
      <c r="A37" s="14"/>
      <c r="B37" s="64"/>
      <c r="C37" s="70" t="s">
        <v>196</v>
      </c>
      <c r="D37" s="16">
        <f>SUM(E37:H37)</f>
        <v>0</v>
      </c>
      <c r="E37" s="66">
        <f>SUM(B7,B11)-SUM(E6)</f>
        <v>0</v>
      </c>
      <c r="F37" s="66">
        <f>SUM(B8,B12)-SUM(F6)</f>
        <v>0</v>
      </c>
      <c r="G37" s="66">
        <f>SUM(B9,B13)-SUM(G6)</f>
        <v>0</v>
      </c>
      <c r="H37" s="66">
        <f>SUM(B14)-SUM(H6)</f>
        <v>0</v>
      </c>
    </row>
    <row r="38" spans="1:8" ht="24" customHeight="1">
      <c r="A38" s="14"/>
      <c r="B38" s="71"/>
      <c r="C38" s="70"/>
      <c r="D38" s="69"/>
      <c r="E38" s="66"/>
      <c r="F38" s="66"/>
      <c r="G38" s="66"/>
      <c r="H38" s="66"/>
    </row>
    <row r="39" spans="1:8" ht="24" customHeight="1">
      <c r="A39" s="22" t="s">
        <v>53</v>
      </c>
      <c r="B39" s="71">
        <f>SUM(B6,B10)</f>
        <v>87525.68</v>
      </c>
      <c r="C39" s="68" t="s">
        <v>54</v>
      </c>
      <c r="D39" s="69">
        <f>SUM(D7:D37)</f>
        <v>87525.68</v>
      </c>
      <c r="E39" s="69">
        <f>SUM(E7:E37)</f>
        <v>81304.42</v>
      </c>
      <c r="F39" s="69">
        <f>SUM(F7:F37)</f>
        <v>0</v>
      </c>
      <c r="G39" s="69">
        <f>SUM(G7:G37)</f>
        <v>0</v>
      </c>
      <c r="H39" s="69">
        <f>SUM(H7:H37)</f>
        <v>6221.26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3"/>
  <sheetViews>
    <sheetView showGridLines="0" showZeros="0" tabSelected="1" zoomScalePageLayoutView="0" workbookViewId="0" topLeftCell="A1">
      <selection activeCell="D21" sqref="D2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26" width="11.33203125" style="0" customWidth="1"/>
    <col min="27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O1" s="72" t="s">
        <v>197</v>
      </c>
    </row>
    <row r="2" spans="1:41" ht="19.5" customHeight="1">
      <c r="A2" s="93" t="s">
        <v>198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19.5" customHeight="1">
      <c r="A3" s="31" t="s">
        <v>0</v>
      </c>
      <c r="B3" s="31"/>
      <c r="C3" s="3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4"/>
      <c r="AJ3" s="34"/>
      <c r="AK3" s="34"/>
      <c r="AL3" s="34"/>
      <c r="AO3" s="11" t="s">
        <v>5</v>
      </c>
    </row>
    <row r="4" spans="1:41" ht="19.5" customHeight="1">
      <c r="A4" s="106" t="s">
        <v>57</v>
      </c>
      <c r="B4" s="107"/>
      <c r="C4" s="107"/>
      <c r="D4" s="108"/>
      <c r="E4" s="135" t="s">
        <v>199</v>
      </c>
      <c r="F4" s="128" t="s">
        <v>200</v>
      </c>
      <c r="G4" s="129"/>
      <c r="H4" s="129"/>
      <c r="I4" s="129"/>
      <c r="J4" s="129"/>
      <c r="K4" s="129"/>
      <c r="L4" s="129"/>
      <c r="M4" s="129"/>
      <c r="N4" s="129"/>
      <c r="O4" s="130"/>
      <c r="P4" s="128" t="s">
        <v>201</v>
      </c>
      <c r="Q4" s="129"/>
      <c r="R4" s="129"/>
      <c r="S4" s="129"/>
      <c r="T4" s="129"/>
      <c r="U4" s="129"/>
      <c r="V4" s="129"/>
      <c r="W4" s="129"/>
      <c r="X4" s="129"/>
      <c r="Y4" s="130"/>
      <c r="Z4" s="128" t="s">
        <v>202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30"/>
    </row>
    <row r="5" spans="1:41" ht="19.5" customHeight="1">
      <c r="A5" s="133" t="s">
        <v>68</v>
      </c>
      <c r="B5" s="134"/>
      <c r="C5" s="98" t="s">
        <v>69</v>
      </c>
      <c r="D5" s="100" t="s">
        <v>153</v>
      </c>
      <c r="E5" s="136"/>
      <c r="F5" s="131" t="s">
        <v>58</v>
      </c>
      <c r="G5" s="125" t="s">
        <v>203</v>
      </c>
      <c r="H5" s="126"/>
      <c r="I5" s="127"/>
      <c r="J5" s="125" t="s">
        <v>204</v>
      </c>
      <c r="K5" s="126"/>
      <c r="L5" s="127"/>
      <c r="M5" s="125" t="s">
        <v>205</v>
      </c>
      <c r="N5" s="126"/>
      <c r="O5" s="127"/>
      <c r="P5" s="138" t="s">
        <v>58</v>
      </c>
      <c r="Q5" s="125" t="s">
        <v>203</v>
      </c>
      <c r="R5" s="126"/>
      <c r="S5" s="127"/>
      <c r="T5" s="125" t="s">
        <v>204</v>
      </c>
      <c r="U5" s="126"/>
      <c r="V5" s="127"/>
      <c r="W5" s="125" t="s">
        <v>205</v>
      </c>
      <c r="X5" s="126"/>
      <c r="Y5" s="127"/>
      <c r="Z5" s="131" t="s">
        <v>58</v>
      </c>
      <c r="AA5" s="125" t="s">
        <v>203</v>
      </c>
      <c r="AB5" s="126"/>
      <c r="AC5" s="127"/>
      <c r="AD5" s="125" t="s">
        <v>204</v>
      </c>
      <c r="AE5" s="126"/>
      <c r="AF5" s="127"/>
      <c r="AG5" s="125" t="s">
        <v>205</v>
      </c>
      <c r="AH5" s="126"/>
      <c r="AI5" s="127"/>
      <c r="AJ5" s="125" t="s">
        <v>206</v>
      </c>
      <c r="AK5" s="126"/>
      <c r="AL5" s="127"/>
      <c r="AM5" s="125" t="s">
        <v>159</v>
      </c>
      <c r="AN5" s="126"/>
      <c r="AO5" s="127"/>
    </row>
    <row r="6" spans="1:41" ht="29.25" customHeight="1">
      <c r="A6" s="74" t="s">
        <v>78</v>
      </c>
      <c r="B6" s="74" t="s">
        <v>79</v>
      </c>
      <c r="C6" s="99"/>
      <c r="D6" s="99"/>
      <c r="E6" s="137"/>
      <c r="F6" s="132"/>
      <c r="G6" s="75" t="s">
        <v>73</v>
      </c>
      <c r="H6" s="76" t="s">
        <v>149</v>
      </c>
      <c r="I6" s="76" t="s">
        <v>150</v>
      </c>
      <c r="J6" s="75" t="s">
        <v>73</v>
      </c>
      <c r="K6" s="76" t="s">
        <v>149</v>
      </c>
      <c r="L6" s="76" t="s">
        <v>150</v>
      </c>
      <c r="M6" s="75" t="s">
        <v>73</v>
      </c>
      <c r="N6" s="76" t="s">
        <v>149</v>
      </c>
      <c r="O6" s="77" t="s">
        <v>150</v>
      </c>
      <c r="P6" s="132"/>
      <c r="Q6" s="78" t="s">
        <v>73</v>
      </c>
      <c r="R6" s="40" t="s">
        <v>149</v>
      </c>
      <c r="S6" s="40" t="s">
        <v>150</v>
      </c>
      <c r="T6" s="78" t="s">
        <v>73</v>
      </c>
      <c r="U6" s="40" t="s">
        <v>149</v>
      </c>
      <c r="V6" s="39" t="s">
        <v>150</v>
      </c>
      <c r="W6" s="35" t="s">
        <v>73</v>
      </c>
      <c r="X6" s="78" t="s">
        <v>149</v>
      </c>
      <c r="Y6" s="40" t="s">
        <v>150</v>
      </c>
      <c r="Z6" s="132"/>
      <c r="AA6" s="75" t="s">
        <v>73</v>
      </c>
      <c r="AB6" s="74" t="s">
        <v>149</v>
      </c>
      <c r="AC6" s="74" t="s">
        <v>150</v>
      </c>
      <c r="AD6" s="75" t="s">
        <v>73</v>
      </c>
      <c r="AE6" s="74" t="s">
        <v>149</v>
      </c>
      <c r="AF6" s="74" t="s">
        <v>150</v>
      </c>
      <c r="AG6" s="75" t="s">
        <v>73</v>
      </c>
      <c r="AH6" s="76" t="s">
        <v>149</v>
      </c>
      <c r="AI6" s="76" t="s">
        <v>150</v>
      </c>
      <c r="AJ6" s="75" t="s">
        <v>73</v>
      </c>
      <c r="AK6" s="76" t="s">
        <v>149</v>
      </c>
      <c r="AL6" s="76" t="s">
        <v>150</v>
      </c>
      <c r="AM6" s="75" t="s">
        <v>73</v>
      </c>
      <c r="AN6" s="76" t="s">
        <v>149</v>
      </c>
      <c r="AO6" s="76" t="s">
        <v>150</v>
      </c>
    </row>
    <row r="7" spans="1:41" ht="19.5" customHeight="1">
      <c r="A7" s="41" t="s">
        <v>38</v>
      </c>
      <c r="B7" s="41" t="s">
        <v>38</v>
      </c>
      <c r="C7" s="41" t="s">
        <v>38</v>
      </c>
      <c r="D7" s="41" t="s">
        <v>58</v>
      </c>
      <c r="E7" s="42">
        <f aca="true" t="shared" si="0" ref="E7:E38">SUM(F7,P7,Z7)</f>
        <v>80789.10999999999</v>
      </c>
      <c r="F7" s="42">
        <f aca="true" t="shared" si="1" ref="F7:F38">SUM(G7,J7,M7)</f>
        <v>66734.37999999999</v>
      </c>
      <c r="G7" s="42">
        <f aca="true" t="shared" si="2" ref="G7:G38">SUM(H7:I7)</f>
        <v>66734.37999999999</v>
      </c>
      <c r="H7" s="42">
        <v>34332.2</v>
      </c>
      <c r="I7" s="43">
        <f>I8</f>
        <v>32402.179999999997</v>
      </c>
      <c r="J7" s="42">
        <f aca="true" t="shared" si="3" ref="J7:J38">SUM(K7:L7)</f>
        <v>0</v>
      </c>
      <c r="K7" s="42">
        <v>0</v>
      </c>
      <c r="L7" s="43">
        <v>0</v>
      </c>
      <c r="M7" s="42">
        <f aca="true" t="shared" si="4" ref="M7:M38">SUM(N7:O7)</f>
        <v>0</v>
      </c>
      <c r="N7" s="42">
        <v>0</v>
      </c>
      <c r="O7" s="43">
        <v>0</v>
      </c>
      <c r="P7" s="44">
        <f aca="true" t="shared" si="5" ref="P7:P38">SUM(Q7,T7,W7)</f>
        <v>49.25</v>
      </c>
      <c r="Q7" s="42">
        <f aca="true" t="shared" si="6" ref="Q7:Q38">SUM(R7:S7)</f>
        <v>49.25</v>
      </c>
      <c r="R7" s="42">
        <v>0</v>
      </c>
      <c r="S7" s="43">
        <v>49.25</v>
      </c>
      <c r="T7" s="42">
        <f aca="true" t="shared" si="7" ref="T7:T38">SUM(U7:V7)</f>
        <v>0</v>
      </c>
      <c r="U7" s="42">
        <v>0</v>
      </c>
      <c r="V7" s="42">
        <v>0</v>
      </c>
      <c r="W7" s="42">
        <f aca="true" t="shared" si="8" ref="W7:W38">SUM(X7:Y7)</f>
        <v>0</v>
      </c>
      <c r="X7" s="42">
        <v>0</v>
      </c>
      <c r="Y7" s="43">
        <v>0</v>
      </c>
      <c r="Z7" s="44">
        <f aca="true" t="shared" si="9" ref="Z7:Z38">SUM(AA7,AD7,AG7,AJ7,AM7)</f>
        <v>14005.48</v>
      </c>
      <c r="AA7" s="42">
        <f aca="true" t="shared" si="10" ref="AA7:AA38">SUM(AB7:AC7)</f>
        <v>6411.69</v>
      </c>
      <c r="AB7" s="42">
        <v>0</v>
      </c>
      <c r="AC7" s="43">
        <v>6411.69</v>
      </c>
      <c r="AD7" s="42">
        <f aca="true" t="shared" si="11" ref="AD7:AD38">SUM(AE7:AF7)</f>
        <v>0</v>
      </c>
      <c r="AE7" s="42">
        <v>0</v>
      </c>
      <c r="AF7" s="43">
        <v>0</v>
      </c>
      <c r="AG7" s="42">
        <f aca="true" t="shared" si="12" ref="AG7:AG38">SUM(AH7:AI7)</f>
        <v>0</v>
      </c>
      <c r="AH7" s="42">
        <v>0</v>
      </c>
      <c r="AI7" s="43">
        <v>0</v>
      </c>
      <c r="AJ7" s="42">
        <f aca="true" t="shared" si="13" ref="AJ7:AJ38">SUM(AK7:AL7)</f>
        <v>1710.45</v>
      </c>
      <c r="AK7" s="42">
        <v>0</v>
      </c>
      <c r="AL7" s="43">
        <v>1710.45</v>
      </c>
      <c r="AM7" s="42">
        <f aca="true" t="shared" si="14" ref="AM7:AM38">SUM(AN7:AO7)</f>
        <v>5883.34</v>
      </c>
      <c r="AN7" s="42">
        <v>0</v>
      </c>
      <c r="AO7" s="43">
        <f>AO8</f>
        <v>5883.34</v>
      </c>
    </row>
    <row r="8" spans="1:41" ht="19.5" customHeight="1">
      <c r="A8" s="41" t="s">
        <v>38</v>
      </c>
      <c r="B8" s="41" t="s">
        <v>38</v>
      </c>
      <c r="C8" s="41" t="s">
        <v>38</v>
      </c>
      <c r="D8" s="41" t="s">
        <v>81</v>
      </c>
      <c r="E8" s="42">
        <f t="shared" si="0"/>
        <v>78845.42</v>
      </c>
      <c r="F8" s="42">
        <f t="shared" si="1"/>
        <v>64790.689999999995</v>
      </c>
      <c r="G8" s="42">
        <f t="shared" si="2"/>
        <v>64790.689999999995</v>
      </c>
      <c r="H8" s="42">
        <v>32388.51</v>
      </c>
      <c r="I8" s="43">
        <f>I9+I37</f>
        <v>32402.179999999997</v>
      </c>
      <c r="J8" s="42">
        <f t="shared" si="3"/>
        <v>0</v>
      </c>
      <c r="K8" s="42">
        <v>0</v>
      </c>
      <c r="L8" s="43">
        <v>0</v>
      </c>
      <c r="M8" s="42">
        <f t="shared" si="4"/>
        <v>0</v>
      </c>
      <c r="N8" s="42">
        <v>0</v>
      </c>
      <c r="O8" s="43">
        <v>0</v>
      </c>
      <c r="P8" s="44">
        <f t="shared" si="5"/>
        <v>49.25</v>
      </c>
      <c r="Q8" s="42">
        <f t="shared" si="6"/>
        <v>49.25</v>
      </c>
      <c r="R8" s="42">
        <v>0</v>
      </c>
      <c r="S8" s="43">
        <v>49.25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43">
        <v>0</v>
      </c>
      <c r="Z8" s="44">
        <f t="shared" si="9"/>
        <v>14005.48</v>
      </c>
      <c r="AA8" s="42">
        <f t="shared" si="10"/>
        <v>6411.69</v>
      </c>
      <c r="AB8" s="42">
        <v>0</v>
      </c>
      <c r="AC8" s="43">
        <v>6411.69</v>
      </c>
      <c r="AD8" s="42">
        <f t="shared" si="11"/>
        <v>0</v>
      </c>
      <c r="AE8" s="42">
        <v>0</v>
      </c>
      <c r="AF8" s="43">
        <v>0</v>
      </c>
      <c r="AG8" s="42">
        <f t="shared" si="12"/>
        <v>0</v>
      </c>
      <c r="AH8" s="42">
        <v>0</v>
      </c>
      <c r="AI8" s="43">
        <v>0</v>
      </c>
      <c r="AJ8" s="42">
        <f t="shared" si="13"/>
        <v>1710.45</v>
      </c>
      <c r="AK8" s="42">
        <v>0</v>
      </c>
      <c r="AL8" s="43">
        <v>1710.45</v>
      </c>
      <c r="AM8" s="42">
        <f t="shared" si="14"/>
        <v>5883.34</v>
      </c>
      <c r="AN8" s="42">
        <v>0</v>
      </c>
      <c r="AO8" s="43">
        <f>AO9</f>
        <v>5883.34</v>
      </c>
    </row>
    <row r="9" spans="1:41" ht="19.5" customHeight="1">
      <c r="A9" s="41" t="s">
        <v>38</v>
      </c>
      <c r="B9" s="41" t="s">
        <v>38</v>
      </c>
      <c r="C9" s="41" t="s">
        <v>38</v>
      </c>
      <c r="D9" s="41" t="s">
        <v>82</v>
      </c>
      <c r="E9" s="42">
        <f t="shared" si="0"/>
        <v>62137.22</v>
      </c>
      <c r="F9" s="42">
        <f t="shared" si="1"/>
        <v>48082.49</v>
      </c>
      <c r="G9" s="42">
        <f t="shared" si="2"/>
        <v>48082.49</v>
      </c>
      <c r="H9" s="42">
        <v>27807.31</v>
      </c>
      <c r="I9" s="43">
        <f>I15+I25</f>
        <v>20275.179999999997</v>
      </c>
      <c r="J9" s="42">
        <f t="shared" si="3"/>
        <v>0</v>
      </c>
      <c r="K9" s="42">
        <v>0</v>
      </c>
      <c r="L9" s="43">
        <v>0</v>
      </c>
      <c r="M9" s="42">
        <f t="shared" si="4"/>
        <v>0</v>
      </c>
      <c r="N9" s="42">
        <v>0</v>
      </c>
      <c r="O9" s="43">
        <v>0</v>
      </c>
      <c r="P9" s="44">
        <f t="shared" si="5"/>
        <v>49.25</v>
      </c>
      <c r="Q9" s="42">
        <f t="shared" si="6"/>
        <v>49.25</v>
      </c>
      <c r="R9" s="42">
        <v>0</v>
      </c>
      <c r="S9" s="43">
        <v>49.25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43">
        <v>0</v>
      </c>
      <c r="Z9" s="44">
        <f t="shared" si="9"/>
        <v>14005.48</v>
      </c>
      <c r="AA9" s="42">
        <f t="shared" si="10"/>
        <v>6411.69</v>
      </c>
      <c r="AB9" s="42">
        <v>0</v>
      </c>
      <c r="AC9" s="43">
        <v>6411.69</v>
      </c>
      <c r="AD9" s="42">
        <f t="shared" si="11"/>
        <v>0</v>
      </c>
      <c r="AE9" s="42">
        <v>0</v>
      </c>
      <c r="AF9" s="43">
        <v>0</v>
      </c>
      <c r="AG9" s="42">
        <f t="shared" si="12"/>
        <v>0</v>
      </c>
      <c r="AH9" s="42">
        <v>0</v>
      </c>
      <c r="AI9" s="43">
        <v>0</v>
      </c>
      <c r="AJ9" s="42">
        <f t="shared" si="13"/>
        <v>1710.45</v>
      </c>
      <c r="AK9" s="42">
        <v>0</v>
      </c>
      <c r="AL9" s="43">
        <v>1710.45</v>
      </c>
      <c r="AM9" s="42">
        <f t="shared" si="14"/>
        <v>5883.34</v>
      </c>
      <c r="AN9" s="42">
        <v>0</v>
      </c>
      <c r="AO9" s="43">
        <f>AO15</f>
        <v>5883.34</v>
      </c>
    </row>
    <row r="10" spans="1:41" ht="19.5" customHeight="1">
      <c r="A10" s="41" t="s">
        <v>38</v>
      </c>
      <c r="B10" s="41" t="s">
        <v>38</v>
      </c>
      <c r="C10" s="41" t="s">
        <v>38</v>
      </c>
      <c r="D10" s="41" t="s">
        <v>207</v>
      </c>
      <c r="E10" s="42">
        <f t="shared" si="0"/>
        <v>17794.72</v>
      </c>
      <c r="F10" s="42">
        <f t="shared" si="1"/>
        <v>17794.72</v>
      </c>
      <c r="G10" s="42">
        <f t="shared" si="2"/>
        <v>17794.72</v>
      </c>
      <c r="H10" s="42">
        <v>17794.72</v>
      </c>
      <c r="I10" s="43">
        <v>0</v>
      </c>
      <c r="J10" s="42">
        <f t="shared" si="3"/>
        <v>0</v>
      </c>
      <c r="K10" s="42">
        <v>0</v>
      </c>
      <c r="L10" s="43">
        <v>0</v>
      </c>
      <c r="M10" s="42">
        <f t="shared" si="4"/>
        <v>0</v>
      </c>
      <c r="N10" s="42">
        <v>0</v>
      </c>
      <c r="O10" s="43">
        <v>0</v>
      </c>
      <c r="P10" s="44">
        <f t="shared" si="5"/>
        <v>0</v>
      </c>
      <c r="Q10" s="42">
        <f t="shared" si="6"/>
        <v>0</v>
      </c>
      <c r="R10" s="42">
        <v>0</v>
      </c>
      <c r="S10" s="43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43">
        <v>0</v>
      </c>
      <c r="Z10" s="44">
        <f t="shared" si="9"/>
        <v>0</v>
      </c>
      <c r="AA10" s="42">
        <f t="shared" si="10"/>
        <v>0</v>
      </c>
      <c r="AB10" s="42">
        <v>0</v>
      </c>
      <c r="AC10" s="43">
        <v>0</v>
      </c>
      <c r="AD10" s="42">
        <f t="shared" si="11"/>
        <v>0</v>
      </c>
      <c r="AE10" s="42">
        <v>0</v>
      </c>
      <c r="AF10" s="43">
        <v>0</v>
      </c>
      <c r="AG10" s="42">
        <f t="shared" si="12"/>
        <v>0</v>
      </c>
      <c r="AH10" s="42">
        <v>0</v>
      </c>
      <c r="AI10" s="43">
        <v>0</v>
      </c>
      <c r="AJ10" s="42">
        <f t="shared" si="13"/>
        <v>0</v>
      </c>
      <c r="AK10" s="42">
        <v>0</v>
      </c>
      <c r="AL10" s="43">
        <v>0</v>
      </c>
      <c r="AM10" s="42">
        <f t="shared" si="14"/>
        <v>0</v>
      </c>
      <c r="AN10" s="42">
        <v>0</v>
      </c>
      <c r="AO10" s="43">
        <v>0</v>
      </c>
    </row>
    <row r="11" spans="1:41" ht="19.5" customHeight="1">
      <c r="A11" s="41" t="s">
        <v>208</v>
      </c>
      <c r="B11" s="41" t="s">
        <v>88</v>
      </c>
      <c r="C11" s="41" t="s">
        <v>85</v>
      </c>
      <c r="D11" s="41" t="s">
        <v>209</v>
      </c>
      <c r="E11" s="42">
        <f t="shared" si="0"/>
        <v>11579.79</v>
      </c>
      <c r="F11" s="42">
        <f t="shared" si="1"/>
        <v>11579.79</v>
      </c>
      <c r="G11" s="42">
        <f t="shared" si="2"/>
        <v>11579.79</v>
      </c>
      <c r="H11" s="42">
        <v>11579.79</v>
      </c>
      <c r="I11" s="43">
        <v>0</v>
      </c>
      <c r="J11" s="42">
        <f t="shared" si="3"/>
        <v>0</v>
      </c>
      <c r="K11" s="42">
        <v>0</v>
      </c>
      <c r="L11" s="43">
        <v>0</v>
      </c>
      <c r="M11" s="42">
        <f t="shared" si="4"/>
        <v>0</v>
      </c>
      <c r="N11" s="42">
        <v>0</v>
      </c>
      <c r="O11" s="43">
        <v>0</v>
      </c>
      <c r="P11" s="44">
        <f t="shared" si="5"/>
        <v>0</v>
      </c>
      <c r="Q11" s="42">
        <f t="shared" si="6"/>
        <v>0</v>
      </c>
      <c r="R11" s="42">
        <v>0</v>
      </c>
      <c r="S11" s="43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43">
        <v>0</v>
      </c>
      <c r="Z11" s="44">
        <f t="shared" si="9"/>
        <v>0</v>
      </c>
      <c r="AA11" s="42">
        <f t="shared" si="10"/>
        <v>0</v>
      </c>
      <c r="AB11" s="42">
        <v>0</v>
      </c>
      <c r="AC11" s="43">
        <v>0</v>
      </c>
      <c r="AD11" s="42">
        <f t="shared" si="11"/>
        <v>0</v>
      </c>
      <c r="AE11" s="42">
        <v>0</v>
      </c>
      <c r="AF11" s="43">
        <v>0</v>
      </c>
      <c r="AG11" s="42">
        <f t="shared" si="12"/>
        <v>0</v>
      </c>
      <c r="AH11" s="42">
        <v>0</v>
      </c>
      <c r="AI11" s="43">
        <v>0</v>
      </c>
      <c r="AJ11" s="42">
        <f t="shared" si="13"/>
        <v>0</v>
      </c>
      <c r="AK11" s="42">
        <v>0</v>
      </c>
      <c r="AL11" s="43">
        <v>0</v>
      </c>
      <c r="AM11" s="42">
        <f t="shared" si="14"/>
        <v>0</v>
      </c>
      <c r="AN11" s="42">
        <v>0</v>
      </c>
      <c r="AO11" s="43">
        <v>0</v>
      </c>
    </row>
    <row r="12" spans="1:41" ht="19.5" customHeight="1">
      <c r="A12" s="41" t="s">
        <v>208</v>
      </c>
      <c r="B12" s="41" t="s">
        <v>87</v>
      </c>
      <c r="C12" s="41" t="s">
        <v>85</v>
      </c>
      <c r="D12" s="41" t="s">
        <v>210</v>
      </c>
      <c r="E12" s="42">
        <f t="shared" si="0"/>
        <v>3514.35</v>
      </c>
      <c r="F12" s="42">
        <f t="shared" si="1"/>
        <v>3514.35</v>
      </c>
      <c r="G12" s="42">
        <f t="shared" si="2"/>
        <v>3514.35</v>
      </c>
      <c r="H12" s="42">
        <v>3514.35</v>
      </c>
      <c r="I12" s="43">
        <v>0</v>
      </c>
      <c r="J12" s="42">
        <f t="shared" si="3"/>
        <v>0</v>
      </c>
      <c r="K12" s="42">
        <v>0</v>
      </c>
      <c r="L12" s="43">
        <v>0</v>
      </c>
      <c r="M12" s="42">
        <f t="shared" si="4"/>
        <v>0</v>
      </c>
      <c r="N12" s="42">
        <v>0</v>
      </c>
      <c r="O12" s="43">
        <v>0</v>
      </c>
      <c r="P12" s="44">
        <f t="shared" si="5"/>
        <v>0</v>
      </c>
      <c r="Q12" s="42">
        <f t="shared" si="6"/>
        <v>0</v>
      </c>
      <c r="R12" s="42">
        <v>0</v>
      </c>
      <c r="S12" s="43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43">
        <v>0</v>
      </c>
      <c r="Z12" s="44">
        <f t="shared" si="9"/>
        <v>0</v>
      </c>
      <c r="AA12" s="42">
        <f t="shared" si="10"/>
        <v>0</v>
      </c>
      <c r="AB12" s="42">
        <v>0</v>
      </c>
      <c r="AC12" s="43">
        <v>0</v>
      </c>
      <c r="AD12" s="42">
        <f t="shared" si="11"/>
        <v>0</v>
      </c>
      <c r="AE12" s="42">
        <v>0</v>
      </c>
      <c r="AF12" s="43">
        <v>0</v>
      </c>
      <c r="AG12" s="42">
        <f t="shared" si="12"/>
        <v>0</v>
      </c>
      <c r="AH12" s="42">
        <v>0</v>
      </c>
      <c r="AI12" s="43">
        <v>0</v>
      </c>
      <c r="AJ12" s="42">
        <f t="shared" si="13"/>
        <v>0</v>
      </c>
      <c r="AK12" s="42">
        <v>0</v>
      </c>
      <c r="AL12" s="43">
        <v>0</v>
      </c>
      <c r="AM12" s="42">
        <f t="shared" si="14"/>
        <v>0</v>
      </c>
      <c r="AN12" s="42">
        <v>0</v>
      </c>
      <c r="AO12" s="43">
        <v>0</v>
      </c>
    </row>
    <row r="13" spans="1:41" ht="19.5" customHeight="1">
      <c r="A13" s="41" t="s">
        <v>208</v>
      </c>
      <c r="B13" s="41" t="s">
        <v>97</v>
      </c>
      <c r="C13" s="41" t="s">
        <v>85</v>
      </c>
      <c r="D13" s="41" t="s">
        <v>211</v>
      </c>
      <c r="E13" s="42">
        <f t="shared" si="0"/>
        <v>1538.81</v>
      </c>
      <c r="F13" s="42">
        <f t="shared" si="1"/>
        <v>1538.81</v>
      </c>
      <c r="G13" s="42">
        <f t="shared" si="2"/>
        <v>1538.81</v>
      </c>
      <c r="H13" s="42">
        <v>1538.81</v>
      </c>
      <c r="I13" s="43">
        <v>0</v>
      </c>
      <c r="J13" s="42">
        <f t="shared" si="3"/>
        <v>0</v>
      </c>
      <c r="K13" s="42">
        <v>0</v>
      </c>
      <c r="L13" s="43">
        <v>0</v>
      </c>
      <c r="M13" s="42">
        <f t="shared" si="4"/>
        <v>0</v>
      </c>
      <c r="N13" s="42">
        <v>0</v>
      </c>
      <c r="O13" s="43">
        <v>0</v>
      </c>
      <c r="P13" s="44">
        <f t="shared" si="5"/>
        <v>0</v>
      </c>
      <c r="Q13" s="42">
        <f t="shared" si="6"/>
        <v>0</v>
      </c>
      <c r="R13" s="42">
        <v>0</v>
      </c>
      <c r="S13" s="43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43">
        <v>0</v>
      </c>
      <c r="Z13" s="44">
        <f t="shared" si="9"/>
        <v>0</v>
      </c>
      <c r="AA13" s="42">
        <f t="shared" si="10"/>
        <v>0</v>
      </c>
      <c r="AB13" s="42">
        <v>0</v>
      </c>
      <c r="AC13" s="43">
        <v>0</v>
      </c>
      <c r="AD13" s="42">
        <f t="shared" si="11"/>
        <v>0</v>
      </c>
      <c r="AE13" s="42">
        <v>0</v>
      </c>
      <c r="AF13" s="43">
        <v>0</v>
      </c>
      <c r="AG13" s="42">
        <f t="shared" si="12"/>
        <v>0</v>
      </c>
      <c r="AH13" s="42">
        <v>0</v>
      </c>
      <c r="AI13" s="43">
        <v>0</v>
      </c>
      <c r="AJ13" s="42">
        <f t="shared" si="13"/>
        <v>0</v>
      </c>
      <c r="AK13" s="42">
        <v>0</v>
      </c>
      <c r="AL13" s="43">
        <v>0</v>
      </c>
      <c r="AM13" s="42">
        <f t="shared" si="14"/>
        <v>0</v>
      </c>
      <c r="AN13" s="42">
        <v>0</v>
      </c>
      <c r="AO13" s="43">
        <v>0</v>
      </c>
    </row>
    <row r="14" spans="1:41" ht="19.5" customHeight="1">
      <c r="A14" s="41" t="s">
        <v>208</v>
      </c>
      <c r="B14" s="41" t="s">
        <v>84</v>
      </c>
      <c r="C14" s="41" t="s">
        <v>85</v>
      </c>
      <c r="D14" s="41" t="s">
        <v>212</v>
      </c>
      <c r="E14" s="42">
        <f t="shared" si="0"/>
        <v>1161.77</v>
      </c>
      <c r="F14" s="42">
        <f t="shared" si="1"/>
        <v>1161.77</v>
      </c>
      <c r="G14" s="42">
        <f t="shared" si="2"/>
        <v>1161.77</v>
      </c>
      <c r="H14" s="42">
        <v>1161.77</v>
      </c>
      <c r="I14" s="43">
        <v>0</v>
      </c>
      <c r="J14" s="42">
        <f t="shared" si="3"/>
        <v>0</v>
      </c>
      <c r="K14" s="42">
        <v>0</v>
      </c>
      <c r="L14" s="43">
        <v>0</v>
      </c>
      <c r="M14" s="42">
        <f t="shared" si="4"/>
        <v>0</v>
      </c>
      <c r="N14" s="42">
        <v>0</v>
      </c>
      <c r="O14" s="43">
        <v>0</v>
      </c>
      <c r="P14" s="44">
        <f t="shared" si="5"/>
        <v>0</v>
      </c>
      <c r="Q14" s="42">
        <f t="shared" si="6"/>
        <v>0</v>
      </c>
      <c r="R14" s="42">
        <v>0</v>
      </c>
      <c r="S14" s="43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43">
        <v>0</v>
      </c>
      <c r="Z14" s="44">
        <f t="shared" si="9"/>
        <v>0</v>
      </c>
      <c r="AA14" s="42">
        <f t="shared" si="10"/>
        <v>0</v>
      </c>
      <c r="AB14" s="42">
        <v>0</v>
      </c>
      <c r="AC14" s="43">
        <v>0</v>
      </c>
      <c r="AD14" s="42">
        <f t="shared" si="11"/>
        <v>0</v>
      </c>
      <c r="AE14" s="42">
        <v>0</v>
      </c>
      <c r="AF14" s="43">
        <v>0</v>
      </c>
      <c r="AG14" s="42">
        <f t="shared" si="12"/>
        <v>0</v>
      </c>
      <c r="AH14" s="42">
        <v>0</v>
      </c>
      <c r="AI14" s="43">
        <v>0</v>
      </c>
      <c r="AJ14" s="42">
        <f t="shared" si="13"/>
        <v>0</v>
      </c>
      <c r="AK14" s="42">
        <v>0</v>
      </c>
      <c r="AL14" s="43">
        <v>0</v>
      </c>
      <c r="AM14" s="42">
        <f t="shared" si="14"/>
        <v>0</v>
      </c>
      <c r="AN14" s="42">
        <v>0</v>
      </c>
      <c r="AO14" s="43">
        <v>0</v>
      </c>
    </row>
    <row r="15" spans="1:41" ht="19.5" customHeight="1">
      <c r="A15" s="41" t="s">
        <v>38</v>
      </c>
      <c r="B15" s="41" t="s">
        <v>38</v>
      </c>
      <c r="C15" s="41" t="s">
        <v>38</v>
      </c>
      <c r="D15" s="41" t="s">
        <v>213</v>
      </c>
      <c r="E15" s="42">
        <f t="shared" si="0"/>
        <v>29795.839999999997</v>
      </c>
      <c r="F15" s="42">
        <f t="shared" si="1"/>
        <v>23512.92</v>
      </c>
      <c r="G15" s="42">
        <f t="shared" si="2"/>
        <v>23512.92</v>
      </c>
      <c r="H15" s="42">
        <v>9478.4</v>
      </c>
      <c r="I15" s="43">
        <f>SUM(I16:I24)</f>
        <v>14034.519999999999</v>
      </c>
      <c r="J15" s="42">
        <f t="shared" si="3"/>
        <v>0</v>
      </c>
      <c r="K15" s="42">
        <v>0</v>
      </c>
      <c r="L15" s="43">
        <v>0</v>
      </c>
      <c r="M15" s="42">
        <f t="shared" si="4"/>
        <v>0</v>
      </c>
      <c r="N15" s="42">
        <v>0</v>
      </c>
      <c r="O15" s="43">
        <v>0</v>
      </c>
      <c r="P15" s="44">
        <f t="shared" si="5"/>
        <v>49.25</v>
      </c>
      <c r="Q15" s="42">
        <f t="shared" si="6"/>
        <v>49.25</v>
      </c>
      <c r="R15" s="42">
        <v>0</v>
      </c>
      <c r="S15" s="43">
        <v>49.25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43">
        <v>0</v>
      </c>
      <c r="Z15" s="44">
        <f t="shared" si="9"/>
        <v>6233.67</v>
      </c>
      <c r="AA15" s="42">
        <f t="shared" si="10"/>
        <v>350.33</v>
      </c>
      <c r="AB15" s="42">
        <v>0</v>
      </c>
      <c r="AC15" s="43">
        <v>350.33</v>
      </c>
      <c r="AD15" s="42">
        <f t="shared" si="11"/>
        <v>0</v>
      </c>
      <c r="AE15" s="42">
        <v>0</v>
      </c>
      <c r="AF15" s="43">
        <v>0</v>
      </c>
      <c r="AG15" s="42">
        <f t="shared" si="12"/>
        <v>0</v>
      </c>
      <c r="AH15" s="42">
        <v>0</v>
      </c>
      <c r="AI15" s="43">
        <v>0</v>
      </c>
      <c r="AJ15" s="42">
        <f t="shared" si="13"/>
        <v>0</v>
      </c>
      <c r="AK15" s="42">
        <v>0</v>
      </c>
      <c r="AL15" s="43">
        <v>0</v>
      </c>
      <c r="AM15" s="42">
        <f t="shared" si="14"/>
        <v>5883.34</v>
      </c>
      <c r="AN15" s="42">
        <v>0</v>
      </c>
      <c r="AO15" s="43">
        <f>AO24</f>
        <v>5883.34</v>
      </c>
    </row>
    <row r="16" spans="1:41" ht="19.5" customHeight="1">
      <c r="A16" s="41" t="s">
        <v>214</v>
      </c>
      <c r="B16" s="41" t="s">
        <v>88</v>
      </c>
      <c r="C16" s="41" t="s">
        <v>85</v>
      </c>
      <c r="D16" s="162" t="s">
        <v>463</v>
      </c>
      <c r="E16" s="42">
        <f t="shared" si="0"/>
        <v>10273.76</v>
      </c>
      <c r="F16" s="42">
        <f t="shared" si="1"/>
        <v>10005.83</v>
      </c>
      <c r="G16" s="42">
        <f t="shared" si="2"/>
        <v>10005.83</v>
      </c>
      <c r="H16" s="42">
        <v>6774.26</v>
      </c>
      <c r="I16" s="43">
        <f>5104.41-'[1]Sheet4'!$J$2-'[1]Sheet4'!$J$4</f>
        <v>3231.5699999999997</v>
      </c>
      <c r="J16" s="42">
        <f t="shared" si="3"/>
        <v>0</v>
      </c>
      <c r="K16" s="42">
        <v>0</v>
      </c>
      <c r="L16" s="43">
        <v>0</v>
      </c>
      <c r="M16" s="42">
        <f t="shared" si="4"/>
        <v>0</v>
      </c>
      <c r="N16" s="42">
        <v>0</v>
      </c>
      <c r="O16" s="43">
        <v>0</v>
      </c>
      <c r="P16" s="44">
        <f t="shared" si="5"/>
        <v>0</v>
      </c>
      <c r="Q16" s="42">
        <f t="shared" si="6"/>
        <v>0</v>
      </c>
      <c r="R16" s="42">
        <v>0</v>
      </c>
      <c r="S16" s="43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43">
        <v>0</v>
      </c>
      <c r="Z16" s="44">
        <f t="shared" si="9"/>
        <v>267.93</v>
      </c>
      <c r="AA16" s="42">
        <f t="shared" si="10"/>
        <v>267.93</v>
      </c>
      <c r="AB16" s="42">
        <v>0</v>
      </c>
      <c r="AC16" s="43">
        <v>267.93</v>
      </c>
      <c r="AD16" s="42">
        <f t="shared" si="11"/>
        <v>0</v>
      </c>
      <c r="AE16" s="42">
        <v>0</v>
      </c>
      <c r="AF16" s="43">
        <v>0</v>
      </c>
      <c r="AG16" s="42">
        <f t="shared" si="12"/>
        <v>0</v>
      </c>
      <c r="AH16" s="42">
        <v>0</v>
      </c>
      <c r="AI16" s="43">
        <v>0</v>
      </c>
      <c r="AJ16" s="42">
        <f t="shared" si="13"/>
        <v>0</v>
      </c>
      <c r="AK16" s="42">
        <v>0</v>
      </c>
      <c r="AL16" s="43">
        <v>0</v>
      </c>
      <c r="AM16" s="42">
        <f t="shared" si="14"/>
        <v>0</v>
      </c>
      <c r="AN16" s="42">
        <v>0</v>
      </c>
      <c r="AO16" s="43">
        <v>0</v>
      </c>
    </row>
    <row r="17" spans="1:41" ht="19.5" customHeight="1">
      <c r="A17" s="41" t="s">
        <v>214</v>
      </c>
      <c r="B17" s="41" t="s">
        <v>87</v>
      </c>
      <c r="C17" s="41" t="s">
        <v>85</v>
      </c>
      <c r="D17" s="41" t="s">
        <v>216</v>
      </c>
      <c r="E17" s="42">
        <f t="shared" si="0"/>
        <v>135.24</v>
      </c>
      <c r="F17" s="42">
        <f t="shared" si="1"/>
        <v>135.24</v>
      </c>
      <c r="G17" s="42">
        <f t="shared" si="2"/>
        <v>135.24</v>
      </c>
      <c r="H17" s="42">
        <v>128.24</v>
      </c>
      <c r="I17" s="43">
        <v>7</v>
      </c>
      <c r="J17" s="42">
        <f t="shared" si="3"/>
        <v>0</v>
      </c>
      <c r="K17" s="42">
        <v>0</v>
      </c>
      <c r="L17" s="43">
        <v>0</v>
      </c>
      <c r="M17" s="42">
        <f t="shared" si="4"/>
        <v>0</v>
      </c>
      <c r="N17" s="42">
        <v>0</v>
      </c>
      <c r="O17" s="43">
        <v>0</v>
      </c>
      <c r="P17" s="44">
        <f t="shared" si="5"/>
        <v>0</v>
      </c>
      <c r="Q17" s="42">
        <f t="shared" si="6"/>
        <v>0</v>
      </c>
      <c r="R17" s="42">
        <v>0</v>
      </c>
      <c r="S17" s="43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43">
        <v>0</v>
      </c>
      <c r="Z17" s="44">
        <f t="shared" si="9"/>
        <v>0</v>
      </c>
      <c r="AA17" s="42">
        <f t="shared" si="10"/>
        <v>0</v>
      </c>
      <c r="AB17" s="42">
        <v>0</v>
      </c>
      <c r="AC17" s="43">
        <v>0</v>
      </c>
      <c r="AD17" s="42">
        <f t="shared" si="11"/>
        <v>0</v>
      </c>
      <c r="AE17" s="42">
        <v>0</v>
      </c>
      <c r="AF17" s="43">
        <v>0</v>
      </c>
      <c r="AG17" s="42">
        <f t="shared" si="12"/>
        <v>0</v>
      </c>
      <c r="AH17" s="42">
        <v>0</v>
      </c>
      <c r="AI17" s="43">
        <v>0</v>
      </c>
      <c r="AJ17" s="42">
        <f t="shared" si="13"/>
        <v>0</v>
      </c>
      <c r="AK17" s="42">
        <v>0</v>
      </c>
      <c r="AL17" s="43">
        <v>0</v>
      </c>
      <c r="AM17" s="42">
        <f t="shared" si="14"/>
        <v>0</v>
      </c>
      <c r="AN17" s="42">
        <v>0</v>
      </c>
      <c r="AO17" s="43">
        <v>0</v>
      </c>
    </row>
    <row r="18" spans="1:41" ht="19.5" customHeight="1">
      <c r="A18" s="41" t="s">
        <v>214</v>
      </c>
      <c r="B18" s="41" t="s">
        <v>97</v>
      </c>
      <c r="C18" s="41" t="s">
        <v>85</v>
      </c>
      <c r="D18" s="41" t="s">
        <v>217</v>
      </c>
      <c r="E18" s="42">
        <f t="shared" si="0"/>
        <v>435.2</v>
      </c>
      <c r="F18" s="42">
        <f t="shared" si="1"/>
        <v>435.2</v>
      </c>
      <c r="G18" s="42">
        <f t="shared" si="2"/>
        <v>435.2</v>
      </c>
      <c r="H18" s="42">
        <v>418.2</v>
      </c>
      <c r="I18" s="43">
        <v>17</v>
      </c>
      <c r="J18" s="42">
        <f t="shared" si="3"/>
        <v>0</v>
      </c>
      <c r="K18" s="42">
        <v>0</v>
      </c>
      <c r="L18" s="43">
        <v>0</v>
      </c>
      <c r="M18" s="42">
        <f t="shared" si="4"/>
        <v>0</v>
      </c>
      <c r="N18" s="42">
        <v>0</v>
      </c>
      <c r="O18" s="43">
        <v>0</v>
      </c>
      <c r="P18" s="44">
        <f t="shared" si="5"/>
        <v>0</v>
      </c>
      <c r="Q18" s="42">
        <f t="shared" si="6"/>
        <v>0</v>
      </c>
      <c r="R18" s="42">
        <v>0</v>
      </c>
      <c r="S18" s="43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43">
        <v>0</v>
      </c>
      <c r="Z18" s="44">
        <f t="shared" si="9"/>
        <v>0</v>
      </c>
      <c r="AA18" s="42">
        <f t="shared" si="10"/>
        <v>0</v>
      </c>
      <c r="AB18" s="42">
        <v>0</v>
      </c>
      <c r="AC18" s="43">
        <v>0</v>
      </c>
      <c r="AD18" s="42">
        <f t="shared" si="11"/>
        <v>0</v>
      </c>
      <c r="AE18" s="42">
        <v>0</v>
      </c>
      <c r="AF18" s="43">
        <v>0</v>
      </c>
      <c r="AG18" s="42">
        <f t="shared" si="12"/>
        <v>0</v>
      </c>
      <c r="AH18" s="42">
        <v>0</v>
      </c>
      <c r="AI18" s="43">
        <v>0</v>
      </c>
      <c r="AJ18" s="42">
        <f t="shared" si="13"/>
        <v>0</v>
      </c>
      <c r="AK18" s="42">
        <v>0</v>
      </c>
      <c r="AL18" s="43">
        <v>0</v>
      </c>
      <c r="AM18" s="42">
        <f t="shared" si="14"/>
        <v>0</v>
      </c>
      <c r="AN18" s="42">
        <v>0</v>
      </c>
      <c r="AO18" s="43">
        <v>0</v>
      </c>
    </row>
    <row r="19" spans="1:41" ht="19.5" customHeight="1">
      <c r="A19" s="41" t="s">
        <v>214</v>
      </c>
      <c r="B19" s="41" t="s">
        <v>100</v>
      </c>
      <c r="C19" s="41" t="s">
        <v>85</v>
      </c>
      <c r="D19" s="41" t="s">
        <v>218</v>
      </c>
      <c r="E19" s="42">
        <f t="shared" si="0"/>
        <v>1558.8700000000001</v>
      </c>
      <c r="F19" s="42">
        <f t="shared" si="1"/>
        <v>1542.93</v>
      </c>
      <c r="G19" s="42">
        <f t="shared" si="2"/>
        <v>1542.93</v>
      </c>
      <c r="H19" s="42">
        <v>0</v>
      </c>
      <c r="I19" s="43">
        <f>1650.93-'[1]Sheet4'!$J$5-'[1]Sheet4'!$J$6</f>
        <v>1542.93</v>
      </c>
      <c r="J19" s="42">
        <f t="shared" si="3"/>
        <v>0</v>
      </c>
      <c r="K19" s="42">
        <v>0</v>
      </c>
      <c r="L19" s="43">
        <v>0</v>
      </c>
      <c r="M19" s="42">
        <f t="shared" si="4"/>
        <v>0</v>
      </c>
      <c r="N19" s="42">
        <v>0</v>
      </c>
      <c r="O19" s="43">
        <v>0</v>
      </c>
      <c r="P19" s="44">
        <f t="shared" si="5"/>
        <v>0</v>
      </c>
      <c r="Q19" s="42">
        <f t="shared" si="6"/>
        <v>0</v>
      </c>
      <c r="R19" s="42">
        <v>0</v>
      </c>
      <c r="S19" s="43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43">
        <v>0</v>
      </c>
      <c r="Z19" s="44">
        <f t="shared" si="9"/>
        <v>15.94</v>
      </c>
      <c r="AA19" s="42">
        <f t="shared" si="10"/>
        <v>15.94</v>
      </c>
      <c r="AB19" s="42">
        <v>0</v>
      </c>
      <c r="AC19" s="43">
        <v>15.94</v>
      </c>
      <c r="AD19" s="42">
        <f t="shared" si="11"/>
        <v>0</v>
      </c>
      <c r="AE19" s="42">
        <v>0</v>
      </c>
      <c r="AF19" s="43">
        <v>0</v>
      </c>
      <c r="AG19" s="42">
        <f t="shared" si="12"/>
        <v>0</v>
      </c>
      <c r="AH19" s="42">
        <v>0</v>
      </c>
      <c r="AI19" s="43">
        <v>0</v>
      </c>
      <c r="AJ19" s="42">
        <f t="shared" si="13"/>
        <v>0</v>
      </c>
      <c r="AK19" s="42">
        <v>0</v>
      </c>
      <c r="AL19" s="43">
        <v>0</v>
      </c>
      <c r="AM19" s="42">
        <f t="shared" si="14"/>
        <v>0</v>
      </c>
      <c r="AN19" s="42">
        <v>0</v>
      </c>
      <c r="AO19" s="43">
        <v>0</v>
      </c>
    </row>
    <row r="20" spans="1:41" ht="19.5" customHeight="1">
      <c r="A20" s="41" t="s">
        <v>214</v>
      </c>
      <c r="B20" s="41" t="s">
        <v>103</v>
      </c>
      <c r="C20" s="41" t="s">
        <v>85</v>
      </c>
      <c r="D20" s="41" t="s">
        <v>219</v>
      </c>
      <c r="E20" s="42">
        <f t="shared" si="0"/>
        <v>4323.889999999999</v>
      </c>
      <c r="F20" s="42">
        <f t="shared" si="1"/>
        <v>4322.49</v>
      </c>
      <c r="G20" s="42">
        <f t="shared" si="2"/>
        <v>4322.49</v>
      </c>
      <c r="H20" s="42">
        <v>68.44</v>
      </c>
      <c r="I20" s="43">
        <f>4324.91-'[1]Sheet4'!$J$7-'[1]Sheet4'!$J$8</f>
        <v>4254.05</v>
      </c>
      <c r="J20" s="42">
        <f t="shared" si="3"/>
        <v>0</v>
      </c>
      <c r="K20" s="42">
        <v>0</v>
      </c>
      <c r="L20" s="43">
        <v>0</v>
      </c>
      <c r="M20" s="42">
        <f t="shared" si="4"/>
        <v>0</v>
      </c>
      <c r="N20" s="42">
        <v>0</v>
      </c>
      <c r="O20" s="43">
        <v>0</v>
      </c>
      <c r="P20" s="44">
        <f t="shared" si="5"/>
        <v>0</v>
      </c>
      <c r="Q20" s="42">
        <f t="shared" si="6"/>
        <v>0</v>
      </c>
      <c r="R20" s="42">
        <v>0</v>
      </c>
      <c r="S20" s="43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43">
        <v>0</v>
      </c>
      <c r="Z20" s="44">
        <f t="shared" si="9"/>
        <v>1.4</v>
      </c>
      <c r="AA20" s="42">
        <f t="shared" si="10"/>
        <v>1.4</v>
      </c>
      <c r="AB20" s="42">
        <v>0</v>
      </c>
      <c r="AC20" s="43">
        <v>1.4</v>
      </c>
      <c r="AD20" s="42">
        <f t="shared" si="11"/>
        <v>0</v>
      </c>
      <c r="AE20" s="42">
        <v>0</v>
      </c>
      <c r="AF20" s="43">
        <v>0</v>
      </c>
      <c r="AG20" s="42">
        <f t="shared" si="12"/>
        <v>0</v>
      </c>
      <c r="AH20" s="42">
        <v>0</v>
      </c>
      <c r="AI20" s="43">
        <v>0</v>
      </c>
      <c r="AJ20" s="42">
        <f t="shared" si="13"/>
        <v>0</v>
      </c>
      <c r="AK20" s="42">
        <v>0</v>
      </c>
      <c r="AL20" s="43">
        <v>0</v>
      </c>
      <c r="AM20" s="42">
        <f t="shared" si="14"/>
        <v>0</v>
      </c>
      <c r="AN20" s="42">
        <v>0</v>
      </c>
      <c r="AO20" s="43">
        <v>0</v>
      </c>
    </row>
    <row r="21" spans="1:41" ht="19.5" customHeight="1">
      <c r="A21" s="41" t="s">
        <v>214</v>
      </c>
      <c r="B21" s="41" t="s">
        <v>134</v>
      </c>
      <c r="C21" s="41" t="s">
        <v>85</v>
      </c>
      <c r="D21" s="41" t="s">
        <v>220</v>
      </c>
      <c r="E21" s="42">
        <f t="shared" si="0"/>
        <v>67</v>
      </c>
      <c r="F21" s="42">
        <f t="shared" si="1"/>
        <v>67</v>
      </c>
      <c r="G21" s="42">
        <f t="shared" si="2"/>
        <v>67</v>
      </c>
      <c r="H21" s="42">
        <v>67</v>
      </c>
      <c r="I21" s="43">
        <v>0</v>
      </c>
      <c r="J21" s="42">
        <f t="shared" si="3"/>
        <v>0</v>
      </c>
      <c r="K21" s="42">
        <v>0</v>
      </c>
      <c r="L21" s="43">
        <v>0</v>
      </c>
      <c r="M21" s="42">
        <f t="shared" si="4"/>
        <v>0</v>
      </c>
      <c r="N21" s="42">
        <v>0</v>
      </c>
      <c r="O21" s="43">
        <v>0</v>
      </c>
      <c r="P21" s="44">
        <f t="shared" si="5"/>
        <v>0</v>
      </c>
      <c r="Q21" s="42">
        <f t="shared" si="6"/>
        <v>0</v>
      </c>
      <c r="R21" s="42">
        <v>0</v>
      </c>
      <c r="S21" s="43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43">
        <v>0</v>
      </c>
      <c r="Z21" s="44">
        <f t="shared" si="9"/>
        <v>0</v>
      </c>
      <c r="AA21" s="42">
        <f t="shared" si="10"/>
        <v>0</v>
      </c>
      <c r="AB21" s="42">
        <v>0</v>
      </c>
      <c r="AC21" s="43">
        <v>0</v>
      </c>
      <c r="AD21" s="42">
        <f t="shared" si="11"/>
        <v>0</v>
      </c>
      <c r="AE21" s="42">
        <v>0</v>
      </c>
      <c r="AF21" s="43">
        <v>0</v>
      </c>
      <c r="AG21" s="42">
        <f t="shared" si="12"/>
        <v>0</v>
      </c>
      <c r="AH21" s="42">
        <v>0</v>
      </c>
      <c r="AI21" s="43">
        <v>0</v>
      </c>
      <c r="AJ21" s="42">
        <f t="shared" si="13"/>
        <v>0</v>
      </c>
      <c r="AK21" s="42">
        <v>0</v>
      </c>
      <c r="AL21" s="43">
        <v>0</v>
      </c>
      <c r="AM21" s="42">
        <f t="shared" si="14"/>
        <v>0</v>
      </c>
      <c r="AN21" s="42">
        <v>0</v>
      </c>
      <c r="AO21" s="43">
        <v>0</v>
      </c>
    </row>
    <row r="22" spans="1:41" ht="19.5" customHeight="1">
      <c r="A22" s="41" t="s">
        <v>214</v>
      </c>
      <c r="B22" s="41" t="s">
        <v>96</v>
      </c>
      <c r="C22" s="41" t="s">
        <v>85</v>
      </c>
      <c r="D22" s="41" t="s">
        <v>221</v>
      </c>
      <c r="E22" s="42">
        <f t="shared" si="0"/>
        <v>810</v>
      </c>
      <c r="F22" s="42">
        <f t="shared" si="1"/>
        <v>810</v>
      </c>
      <c r="G22" s="42">
        <f t="shared" si="2"/>
        <v>810</v>
      </c>
      <c r="H22" s="42">
        <v>810</v>
      </c>
      <c r="I22" s="43">
        <v>0</v>
      </c>
      <c r="J22" s="42">
        <f t="shared" si="3"/>
        <v>0</v>
      </c>
      <c r="K22" s="42">
        <v>0</v>
      </c>
      <c r="L22" s="43">
        <v>0</v>
      </c>
      <c r="M22" s="42">
        <f t="shared" si="4"/>
        <v>0</v>
      </c>
      <c r="N22" s="42">
        <v>0</v>
      </c>
      <c r="O22" s="43">
        <v>0</v>
      </c>
      <c r="P22" s="44">
        <f t="shared" si="5"/>
        <v>0</v>
      </c>
      <c r="Q22" s="42">
        <f t="shared" si="6"/>
        <v>0</v>
      </c>
      <c r="R22" s="42">
        <v>0</v>
      </c>
      <c r="S22" s="43">
        <v>0</v>
      </c>
      <c r="T22" s="42">
        <f t="shared" si="7"/>
        <v>0</v>
      </c>
      <c r="U22" s="42">
        <v>0</v>
      </c>
      <c r="V22" s="42">
        <v>0</v>
      </c>
      <c r="W22" s="42">
        <f t="shared" si="8"/>
        <v>0</v>
      </c>
      <c r="X22" s="42">
        <v>0</v>
      </c>
      <c r="Y22" s="43">
        <v>0</v>
      </c>
      <c r="Z22" s="44">
        <f t="shared" si="9"/>
        <v>0</v>
      </c>
      <c r="AA22" s="42">
        <f t="shared" si="10"/>
        <v>0</v>
      </c>
      <c r="AB22" s="42">
        <v>0</v>
      </c>
      <c r="AC22" s="43">
        <v>0</v>
      </c>
      <c r="AD22" s="42">
        <f t="shared" si="11"/>
        <v>0</v>
      </c>
      <c r="AE22" s="42">
        <v>0</v>
      </c>
      <c r="AF22" s="43">
        <v>0</v>
      </c>
      <c r="AG22" s="42">
        <f t="shared" si="12"/>
        <v>0</v>
      </c>
      <c r="AH22" s="42">
        <v>0</v>
      </c>
      <c r="AI22" s="43">
        <v>0</v>
      </c>
      <c r="AJ22" s="42">
        <f t="shared" si="13"/>
        <v>0</v>
      </c>
      <c r="AK22" s="42">
        <v>0</v>
      </c>
      <c r="AL22" s="43">
        <v>0</v>
      </c>
      <c r="AM22" s="42">
        <f t="shared" si="14"/>
        <v>0</v>
      </c>
      <c r="AN22" s="42">
        <v>0</v>
      </c>
      <c r="AO22" s="43">
        <v>0</v>
      </c>
    </row>
    <row r="23" spans="1:41" ht="19.5" customHeight="1">
      <c r="A23" s="41" t="s">
        <v>214</v>
      </c>
      <c r="B23" s="41" t="s">
        <v>108</v>
      </c>
      <c r="C23" s="41" t="s">
        <v>85</v>
      </c>
      <c r="D23" s="41" t="s">
        <v>222</v>
      </c>
      <c r="E23" s="42">
        <f t="shared" si="0"/>
        <v>2775.79</v>
      </c>
      <c r="F23" s="42">
        <f t="shared" si="1"/>
        <v>2710.73</v>
      </c>
      <c r="G23" s="42">
        <f t="shared" si="2"/>
        <v>2710.73</v>
      </c>
      <c r="H23" s="42">
        <v>952.23</v>
      </c>
      <c r="I23" s="43">
        <f>2069.9-'[1]Sheet4'!$J$3</f>
        <v>1758.5</v>
      </c>
      <c r="J23" s="42">
        <f t="shared" si="3"/>
        <v>0</v>
      </c>
      <c r="K23" s="42">
        <v>0</v>
      </c>
      <c r="L23" s="43">
        <v>0</v>
      </c>
      <c r="M23" s="42">
        <f t="shared" si="4"/>
        <v>0</v>
      </c>
      <c r="N23" s="42">
        <v>0</v>
      </c>
      <c r="O23" s="43">
        <v>0</v>
      </c>
      <c r="P23" s="44">
        <f t="shared" si="5"/>
        <v>0</v>
      </c>
      <c r="Q23" s="42">
        <f t="shared" si="6"/>
        <v>0</v>
      </c>
      <c r="R23" s="42">
        <v>0</v>
      </c>
      <c r="S23" s="43">
        <v>0</v>
      </c>
      <c r="T23" s="42">
        <f t="shared" si="7"/>
        <v>0</v>
      </c>
      <c r="U23" s="42">
        <v>0</v>
      </c>
      <c r="V23" s="42">
        <v>0</v>
      </c>
      <c r="W23" s="42">
        <f t="shared" si="8"/>
        <v>0</v>
      </c>
      <c r="X23" s="42">
        <v>0</v>
      </c>
      <c r="Y23" s="43">
        <v>0</v>
      </c>
      <c r="Z23" s="44">
        <f t="shared" si="9"/>
        <v>65.06</v>
      </c>
      <c r="AA23" s="42">
        <f t="shared" si="10"/>
        <v>65.06</v>
      </c>
      <c r="AB23" s="42">
        <v>0</v>
      </c>
      <c r="AC23" s="43">
        <v>65.06</v>
      </c>
      <c r="AD23" s="42">
        <f t="shared" si="11"/>
        <v>0</v>
      </c>
      <c r="AE23" s="42">
        <v>0</v>
      </c>
      <c r="AF23" s="43">
        <v>0</v>
      </c>
      <c r="AG23" s="42">
        <f t="shared" si="12"/>
        <v>0</v>
      </c>
      <c r="AH23" s="42">
        <v>0</v>
      </c>
      <c r="AI23" s="43">
        <v>0</v>
      </c>
      <c r="AJ23" s="42">
        <f t="shared" si="13"/>
        <v>0</v>
      </c>
      <c r="AK23" s="42">
        <v>0</v>
      </c>
      <c r="AL23" s="43">
        <v>0</v>
      </c>
      <c r="AM23" s="42">
        <f t="shared" si="14"/>
        <v>0</v>
      </c>
      <c r="AN23" s="42">
        <v>0</v>
      </c>
      <c r="AO23" s="43">
        <v>0</v>
      </c>
    </row>
    <row r="24" spans="1:41" ht="19.5" customHeight="1">
      <c r="A24" s="41" t="s">
        <v>214</v>
      </c>
      <c r="B24" s="41" t="s">
        <v>84</v>
      </c>
      <c r="C24" s="41" t="s">
        <v>85</v>
      </c>
      <c r="D24" s="41" t="s">
        <v>223</v>
      </c>
      <c r="E24" s="42">
        <f t="shared" si="0"/>
        <v>9416.09</v>
      </c>
      <c r="F24" s="42">
        <f t="shared" si="1"/>
        <v>3483.5</v>
      </c>
      <c r="G24" s="42">
        <f t="shared" si="2"/>
        <v>3483.5</v>
      </c>
      <c r="H24" s="42">
        <v>260.03</v>
      </c>
      <c r="I24" s="43">
        <f>3406.47-'[1]Sheet4'!$J$10</f>
        <v>3223.47</v>
      </c>
      <c r="J24" s="42">
        <f t="shared" si="3"/>
        <v>0</v>
      </c>
      <c r="K24" s="42">
        <v>0</v>
      </c>
      <c r="L24" s="43">
        <v>0</v>
      </c>
      <c r="M24" s="42">
        <f t="shared" si="4"/>
        <v>0</v>
      </c>
      <c r="N24" s="42">
        <v>0</v>
      </c>
      <c r="O24" s="43">
        <v>0</v>
      </c>
      <c r="P24" s="44">
        <f t="shared" si="5"/>
        <v>49.25</v>
      </c>
      <c r="Q24" s="42">
        <f t="shared" si="6"/>
        <v>49.25</v>
      </c>
      <c r="R24" s="42">
        <v>0</v>
      </c>
      <c r="S24" s="43">
        <v>49.25</v>
      </c>
      <c r="T24" s="42">
        <f t="shared" si="7"/>
        <v>0</v>
      </c>
      <c r="U24" s="42">
        <v>0</v>
      </c>
      <c r="V24" s="42">
        <v>0</v>
      </c>
      <c r="W24" s="42">
        <f t="shared" si="8"/>
        <v>0</v>
      </c>
      <c r="X24" s="42">
        <v>0</v>
      </c>
      <c r="Y24" s="43">
        <v>0</v>
      </c>
      <c r="Z24" s="44">
        <f t="shared" si="9"/>
        <v>5883.34</v>
      </c>
      <c r="AA24" s="42">
        <f t="shared" si="10"/>
        <v>0</v>
      </c>
      <c r="AB24" s="42">
        <v>0</v>
      </c>
      <c r="AC24" s="43">
        <v>0</v>
      </c>
      <c r="AD24" s="42">
        <f t="shared" si="11"/>
        <v>0</v>
      </c>
      <c r="AE24" s="42">
        <v>0</v>
      </c>
      <c r="AF24" s="43">
        <v>0</v>
      </c>
      <c r="AG24" s="42">
        <f t="shared" si="12"/>
        <v>0</v>
      </c>
      <c r="AH24" s="42">
        <v>0</v>
      </c>
      <c r="AI24" s="43">
        <v>0</v>
      </c>
      <c r="AJ24" s="42">
        <f t="shared" si="13"/>
        <v>0</v>
      </c>
      <c r="AK24" s="42">
        <v>0</v>
      </c>
      <c r="AL24" s="43">
        <v>0</v>
      </c>
      <c r="AM24" s="42">
        <f t="shared" si="14"/>
        <v>5883.34</v>
      </c>
      <c r="AN24" s="42">
        <v>0</v>
      </c>
      <c r="AO24" s="43">
        <f>6221.26-'[1]Sheet4'!$J$9</f>
        <v>5883.34</v>
      </c>
    </row>
    <row r="25" spans="1:41" ht="19.5" customHeight="1">
      <c r="A25" s="41" t="s">
        <v>38</v>
      </c>
      <c r="B25" s="41" t="s">
        <v>38</v>
      </c>
      <c r="C25" s="41" t="s">
        <v>38</v>
      </c>
      <c r="D25" s="41" t="s">
        <v>224</v>
      </c>
      <c r="E25" s="42">
        <f t="shared" si="0"/>
        <v>8621.779999999999</v>
      </c>
      <c r="F25" s="42">
        <f t="shared" si="1"/>
        <v>6240.659999999998</v>
      </c>
      <c r="G25" s="42">
        <f t="shared" si="2"/>
        <v>6240.659999999998</v>
      </c>
      <c r="H25" s="42">
        <v>0</v>
      </c>
      <c r="I25" s="43">
        <f>SUM(I26:I28)</f>
        <v>6240.659999999998</v>
      </c>
      <c r="J25" s="42">
        <f t="shared" si="3"/>
        <v>0</v>
      </c>
      <c r="K25" s="42">
        <v>0</v>
      </c>
      <c r="L25" s="43">
        <v>0</v>
      </c>
      <c r="M25" s="42">
        <f t="shared" si="4"/>
        <v>0</v>
      </c>
      <c r="N25" s="42">
        <v>0</v>
      </c>
      <c r="O25" s="43">
        <v>0</v>
      </c>
      <c r="P25" s="44">
        <f t="shared" si="5"/>
        <v>0</v>
      </c>
      <c r="Q25" s="42">
        <f t="shared" si="6"/>
        <v>0</v>
      </c>
      <c r="R25" s="42">
        <v>0</v>
      </c>
      <c r="S25" s="43">
        <v>0</v>
      </c>
      <c r="T25" s="42">
        <f t="shared" si="7"/>
        <v>0</v>
      </c>
      <c r="U25" s="42">
        <v>0</v>
      </c>
      <c r="V25" s="42">
        <v>0</v>
      </c>
      <c r="W25" s="42">
        <f t="shared" si="8"/>
        <v>0</v>
      </c>
      <c r="X25" s="42">
        <v>0</v>
      </c>
      <c r="Y25" s="43">
        <v>0</v>
      </c>
      <c r="Z25" s="44">
        <f t="shared" si="9"/>
        <v>2381.12</v>
      </c>
      <c r="AA25" s="42">
        <f t="shared" si="10"/>
        <v>670.67</v>
      </c>
      <c r="AB25" s="42">
        <v>0</v>
      </c>
      <c r="AC25" s="43">
        <v>670.67</v>
      </c>
      <c r="AD25" s="42">
        <f t="shared" si="11"/>
        <v>0</v>
      </c>
      <c r="AE25" s="42">
        <v>0</v>
      </c>
      <c r="AF25" s="43">
        <v>0</v>
      </c>
      <c r="AG25" s="42">
        <f t="shared" si="12"/>
        <v>0</v>
      </c>
      <c r="AH25" s="42">
        <v>0</v>
      </c>
      <c r="AI25" s="43">
        <v>0</v>
      </c>
      <c r="AJ25" s="42">
        <f t="shared" si="13"/>
        <v>1710.45</v>
      </c>
      <c r="AK25" s="42">
        <v>0</v>
      </c>
      <c r="AL25" s="43">
        <v>1710.45</v>
      </c>
      <c r="AM25" s="42">
        <f t="shared" si="14"/>
        <v>0</v>
      </c>
      <c r="AN25" s="42">
        <v>0</v>
      </c>
      <c r="AO25" s="43">
        <v>0</v>
      </c>
    </row>
    <row r="26" spans="1:41" ht="19.5" customHeight="1">
      <c r="A26" s="41" t="s">
        <v>225</v>
      </c>
      <c r="B26" s="41" t="s">
        <v>97</v>
      </c>
      <c r="C26" s="41" t="s">
        <v>85</v>
      </c>
      <c r="D26" s="41" t="s">
        <v>226</v>
      </c>
      <c r="E26" s="42">
        <f t="shared" si="0"/>
        <v>115</v>
      </c>
      <c r="F26" s="42">
        <f t="shared" si="1"/>
        <v>0</v>
      </c>
      <c r="G26" s="42">
        <f t="shared" si="2"/>
        <v>0</v>
      </c>
      <c r="H26" s="42">
        <v>0</v>
      </c>
      <c r="I26" s="43">
        <v>0</v>
      </c>
      <c r="J26" s="42">
        <f t="shared" si="3"/>
        <v>0</v>
      </c>
      <c r="K26" s="42">
        <v>0</v>
      </c>
      <c r="L26" s="43">
        <v>0</v>
      </c>
      <c r="M26" s="42">
        <f t="shared" si="4"/>
        <v>0</v>
      </c>
      <c r="N26" s="42">
        <v>0</v>
      </c>
      <c r="O26" s="43">
        <v>0</v>
      </c>
      <c r="P26" s="44">
        <f t="shared" si="5"/>
        <v>0</v>
      </c>
      <c r="Q26" s="42">
        <f t="shared" si="6"/>
        <v>0</v>
      </c>
      <c r="R26" s="42">
        <v>0</v>
      </c>
      <c r="S26" s="43">
        <v>0</v>
      </c>
      <c r="T26" s="42">
        <f t="shared" si="7"/>
        <v>0</v>
      </c>
      <c r="U26" s="42">
        <v>0</v>
      </c>
      <c r="V26" s="42">
        <v>0</v>
      </c>
      <c r="W26" s="42">
        <f t="shared" si="8"/>
        <v>0</v>
      </c>
      <c r="X26" s="42">
        <v>0</v>
      </c>
      <c r="Y26" s="43">
        <v>0</v>
      </c>
      <c r="Z26" s="44">
        <f t="shared" si="9"/>
        <v>115</v>
      </c>
      <c r="AA26" s="42">
        <f t="shared" si="10"/>
        <v>115</v>
      </c>
      <c r="AB26" s="42">
        <v>0</v>
      </c>
      <c r="AC26" s="43">
        <v>115</v>
      </c>
      <c r="AD26" s="42">
        <f t="shared" si="11"/>
        <v>0</v>
      </c>
      <c r="AE26" s="42">
        <v>0</v>
      </c>
      <c r="AF26" s="43">
        <v>0</v>
      </c>
      <c r="AG26" s="42">
        <f t="shared" si="12"/>
        <v>0</v>
      </c>
      <c r="AH26" s="42">
        <v>0</v>
      </c>
      <c r="AI26" s="43">
        <v>0</v>
      </c>
      <c r="AJ26" s="42">
        <f t="shared" si="13"/>
        <v>0</v>
      </c>
      <c r="AK26" s="42">
        <v>0</v>
      </c>
      <c r="AL26" s="43">
        <v>0</v>
      </c>
      <c r="AM26" s="42">
        <f t="shared" si="14"/>
        <v>0</v>
      </c>
      <c r="AN26" s="42">
        <v>0</v>
      </c>
      <c r="AO26" s="43">
        <v>0</v>
      </c>
    </row>
    <row r="27" spans="1:41" ht="19.5" customHeight="1">
      <c r="A27" s="41" t="s">
        <v>225</v>
      </c>
      <c r="B27" s="41" t="s">
        <v>134</v>
      </c>
      <c r="C27" s="41" t="s">
        <v>85</v>
      </c>
      <c r="D27" s="41" t="s">
        <v>227</v>
      </c>
      <c r="E27" s="42">
        <f t="shared" si="0"/>
        <v>8474.619999999999</v>
      </c>
      <c r="F27" s="42">
        <f t="shared" si="1"/>
        <v>6240.659999999998</v>
      </c>
      <c r="G27" s="42">
        <f t="shared" si="2"/>
        <v>6240.659999999998</v>
      </c>
      <c r="H27" s="42">
        <v>0</v>
      </c>
      <c r="I27" s="43">
        <f>9938.21-'[1]Sheet4'!$J$11-'[1]Sheet4'!$J$12-'[1]Sheet4'!$J$13-'[1]Sheet4'!$J$15-'[1]Sheet4'!$J$16-'[1]Sheet4'!$J$17-'[1]Sheet4'!$J$18-'[1]Sheet4'!$J$19-'[1]Sheet4'!$J$20</f>
        <v>6240.659999999998</v>
      </c>
      <c r="J27" s="42">
        <f t="shared" si="3"/>
        <v>0</v>
      </c>
      <c r="K27" s="42">
        <v>0</v>
      </c>
      <c r="L27" s="43">
        <v>0</v>
      </c>
      <c r="M27" s="42">
        <f t="shared" si="4"/>
        <v>0</v>
      </c>
      <c r="N27" s="42">
        <v>0</v>
      </c>
      <c r="O27" s="43">
        <v>0</v>
      </c>
      <c r="P27" s="44">
        <f t="shared" si="5"/>
        <v>0</v>
      </c>
      <c r="Q27" s="42">
        <f t="shared" si="6"/>
        <v>0</v>
      </c>
      <c r="R27" s="42">
        <v>0</v>
      </c>
      <c r="S27" s="43">
        <v>0</v>
      </c>
      <c r="T27" s="42">
        <f t="shared" si="7"/>
        <v>0</v>
      </c>
      <c r="U27" s="42">
        <v>0</v>
      </c>
      <c r="V27" s="42">
        <v>0</v>
      </c>
      <c r="W27" s="42">
        <f t="shared" si="8"/>
        <v>0</v>
      </c>
      <c r="X27" s="42">
        <v>0</v>
      </c>
      <c r="Y27" s="43">
        <v>0</v>
      </c>
      <c r="Z27" s="44">
        <f t="shared" si="9"/>
        <v>2233.96</v>
      </c>
      <c r="AA27" s="42">
        <f t="shared" si="10"/>
        <v>523.51</v>
      </c>
      <c r="AB27" s="42">
        <v>0</v>
      </c>
      <c r="AC27" s="43">
        <v>523.51</v>
      </c>
      <c r="AD27" s="42">
        <f t="shared" si="11"/>
        <v>0</v>
      </c>
      <c r="AE27" s="42">
        <v>0</v>
      </c>
      <c r="AF27" s="43">
        <v>0</v>
      </c>
      <c r="AG27" s="42">
        <f t="shared" si="12"/>
        <v>0</v>
      </c>
      <c r="AH27" s="42">
        <v>0</v>
      </c>
      <c r="AI27" s="43">
        <v>0</v>
      </c>
      <c r="AJ27" s="42">
        <f t="shared" si="13"/>
        <v>1710.45</v>
      </c>
      <c r="AK27" s="42">
        <v>0</v>
      </c>
      <c r="AL27" s="43">
        <v>1710.45</v>
      </c>
      <c r="AM27" s="42">
        <f t="shared" si="14"/>
        <v>0</v>
      </c>
      <c r="AN27" s="42">
        <v>0</v>
      </c>
      <c r="AO27" s="43">
        <v>0</v>
      </c>
    </row>
    <row r="28" spans="1:41" ht="19.5" customHeight="1">
      <c r="A28" s="41" t="s">
        <v>225</v>
      </c>
      <c r="B28" s="41" t="s">
        <v>228</v>
      </c>
      <c r="C28" s="41" t="s">
        <v>85</v>
      </c>
      <c r="D28" s="41" t="s">
        <v>229</v>
      </c>
      <c r="E28" s="42">
        <f t="shared" si="0"/>
        <v>32.16</v>
      </c>
      <c r="F28" s="42">
        <f t="shared" si="1"/>
        <v>0</v>
      </c>
      <c r="G28" s="42">
        <f t="shared" si="2"/>
        <v>0</v>
      </c>
      <c r="H28" s="42">
        <v>0</v>
      </c>
      <c r="I28" s="43">
        <f>155-'[1]Sheet4'!$J$14</f>
        <v>0</v>
      </c>
      <c r="J28" s="42">
        <f t="shared" si="3"/>
        <v>0</v>
      </c>
      <c r="K28" s="42">
        <v>0</v>
      </c>
      <c r="L28" s="43">
        <v>0</v>
      </c>
      <c r="M28" s="42">
        <f t="shared" si="4"/>
        <v>0</v>
      </c>
      <c r="N28" s="42">
        <v>0</v>
      </c>
      <c r="O28" s="43">
        <v>0</v>
      </c>
      <c r="P28" s="44">
        <f t="shared" si="5"/>
        <v>0</v>
      </c>
      <c r="Q28" s="42">
        <f t="shared" si="6"/>
        <v>0</v>
      </c>
      <c r="R28" s="42">
        <v>0</v>
      </c>
      <c r="S28" s="43">
        <v>0</v>
      </c>
      <c r="T28" s="42">
        <f t="shared" si="7"/>
        <v>0</v>
      </c>
      <c r="U28" s="42">
        <v>0</v>
      </c>
      <c r="V28" s="42">
        <v>0</v>
      </c>
      <c r="W28" s="42">
        <f t="shared" si="8"/>
        <v>0</v>
      </c>
      <c r="X28" s="42">
        <v>0</v>
      </c>
      <c r="Y28" s="43">
        <v>0</v>
      </c>
      <c r="Z28" s="44">
        <f t="shared" si="9"/>
        <v>32.16</v>
      </c>
      <c r="AA28" s="42">
        <f t="shared" si="10"/>
        <v>32.16</v>
      </c>
      <c r="AB28" s="42">
        <v>0</v>
      </c>
      <c r="AC28" s="43">
        <v>32.16</v>
      </c>
      <c r="AD28" s="42">
        <f t="shared" si="11"/>
        <v>0</v>
      </c>
      <c r="AE28" s="42">
        <v>0</v>
      </c>
      <c r="AF28" s="43">
        <v>0</v>
      </c>
      <c r="AG28" s="42">
        <f t="shared" si="12"/>
        <v>0</v>
      </c>
      <c r="AH28" s="42">
        <v>0</v>
      </c>
      <c r="AI28" s="43">
        <v>0</v>
      </c>
      <c r="AJ28" s="42">
        <f t="shared" si="13"/>
        <v>0</v>
      </c>
      <c r="AK28" s="42">
        <v>0</v>
      </c>
      <c r="AL28" s="43">
        <v>0</v>
      </c>
      <c r="AM28" s="42">
        <f t="shared" si="14"/>
        <v>0</v>
      </c>
      <c r="AN28" s="42">
        <v>0</v>
      </c>
      <c r="AO28" s="43">
        <v>0</v>
      </c>
    </row>
    <row r="29" spans="1:41" ht="19.5" customHeight="1">
      <c r="A29" s="41" t="s">
        <v>38</v>
      </c>
      <c r="B29" s="41" t="s">
        <v>38</v>
      </c>
      <c r="C29" s="41" t="s">
        <v>38</v>
      </c>
      <c r="D29" s="41" t="s">
        <v>230</v>
      </c>
      <c r="E29" s="42">
        <f t="shared" si="0"/>
        <v>5390.69</v>
      </c>
      <c r="F29" s="42">
        <f t="shared" si="1"/>
        <v>0</v>
      </c>
      <c r="G29" s="42">
        <f t="shared" si="2"/>
        <v>0</v>
      </c>
      <c r="H29" s="42">
        <v>0</v>
      </c>
      <c r="I29" s="43">
        <v>0</v>
      </c>
      <c r="J29" s="42">
        <f t="shared" si="3"/>
        <v>0</v>
      </c>
      <c r="K29" s="42">
        <v>0</v>
      </c>
      <c r="L29" s="43">
        <v>0</v>
      </c>
      <c r="M29" s="42">
        <f t="shared" si="4"/>
        <v>0</v>
      </c>
      <c r="N29" s="42">
        <v>0</v>
      </c>
      <c r="O29" s="43">
        <v>0</v>
      </c>
      <c r="P29" s="44">
        <f t="shared" si="5"/>
        <v>0</v>
      </c>
      <c r="Q29" s="42">
        <f t="shared" si="6"/>
        <v>0</v>
      </c>
      <c r="R29" s="42">
        <v>0</v>
      </c>
      <c r="S29" s="43">
        <v>0</v>
      </c>
      <c r="T29" s="42">
        <f t="shared" si="7"/>
        <v>0</v>
      </c>
      <c r="U29" s="42">
        <v>0</v>
      </c>
      <c r="V29" s="42">
        <v>0</v>
      </c>
      <c r="W29" s="42">
        <f t="shared" si="8"/>
        <v>0</v>
      </c>
      <c r="X29" s="42">
        <v>0</v>
      </c>
      <c r="Y29" s="43">
        <v>0</v>
      </c>
      <c r="Z29" s="44">
        <f t="shared" si="9"/>
        <v>5390.69</v>
      </c>
      <c r="AA29" s="42">
        <f t="shared" si="10"/>
        <v>5390.69</v>
      </c>
      <c r="AB29" s="42">
        <v>0</v>
      </c>
      <c r="AC29" s="43">
        <v>5390.69</v>
      </c>
      <c r="AD29" s="42">
        <f t="shared" si="11"/>
        <v>0</v>
      </c>
      <c r="AE29" s="42">
        <v>0</v>
      </c>
      <c r="AF29" s="43">
        <v>0</v>
      </c>
      <c r="AG29" s="42">
        <f t="shared" si="12"/>
        <v>0</v>
      </c>
      <c r="AH29" s="42">
        <v>0</v>
      </c>
      <c r="AI29" s="43">
        <v>0</v>
      </c>
      <c r="AJ29" s="42">
        <f t="shared" si="13"/>
        <v>0</v>
      </c>
      <c r="AK29" s="42">
        <v>0</v>
      </c>
      <c r="AL29" s="43">
        <v>0</v>
      </c>
      <c r="AM29" s="42">
        <f t="shared" si="14"/>
        <v>0</v>
      </c>
      <c r="AN29" s="42">
        <v>0</v>
      </c>
      <c r="AO29" s="43">
        <v>0</v>
      </c>
    </row>
    <row r="30" spans="1:41" ht="19.5" customHeight="1">
      <c r="A30" s="41" t="s">
        <v>231</v>
      </c>
      <c r="B30" s="41" t="s">
        <v>88</v>
      </c>
      <c r="C30" s="41" t="s">
        <v>85</v>
      </c>
      <c r="D30" s="41" t="s">
        <v>232</v>
      </c>
      <c r="E30" s="42">
        <f t="shared" si="0"/>
        <v>482.87</v>
      </c>
      <c r="F30" s="42">
        <f t="shared" si="1"/>
        <v>0</v>
      </c>
      <c r="G30" s="42">
        <f t="shared" si="2"/>
        <v>0</v>
      </c>
      <c r="H30" s="42">
        <v>0</v>
      </c>
      <c r="I30" s="43">
        <v>0</v>
      </c>
      <c r="J30" s="42">
        <f t="shared" si="3"/>
        <v>0</v>
      </c>
      <c r="K30" s="42">
        <v>0</v>
      </c>
      <c r="L30" s="43">
        <v>0</v>
      </c>
      <c r="M30" s="42">
        <f t="shared" si="4"/>
        <v>0</v>
      </c>
      <c r="N30" s="42">
        <v>0</v>
      </c>
      <c r="O30" s="43">
        <v>0</v>
      </c>
      <c r="P30" s="44">
        <f t="shared" si="5"/>
        <v>0</v>
      </c>
      <c r="Q30" s="42">
        <f t="shared" si="6"/>
        <v>0</v>
      </c>
      <c r="R30" s="42">
        <v>0</v>
      </c>
      <c r="S30" s="43">
        <v>0</v>
      </c>
      <c r="T30" s="42">
        <f t="shared" si="7"/>
        <v>0</v>
      </c>
      <c r="U30" s="42">
        <v>0</v>
      </c>
      <c r="V30" s="42">
        <v>0</v>
      </c>
      <c r="W30" s="42">
        <f t="shared" si="8"/>
        <v>0</v>
      </c>
      <c r="X30" s="42">
        <v>0</v>
      </c>
      <c r="Y30" s="43">
        <v>0</v>
      </c>
      <c r="Z30" s="44">
        <f t="shared" si="9"/>
        <v>482.87</v>
      </c>
      <c r="AA30" s="42">
        <f t="shared" si="10"/>
        <v>482.87</v>
      </c>
      <c r="AB30" s="42">
        <v>0</v>
      </c>
      <c r="AC30" s="43">
        <v>482.87</v>
      </c>
      <c r="AD30" s="42">
        <f t="shared" si="11"/>
        <v>0</v>
      </c>
      <c r="AE30" s="42">
        <v>0</v>
      </c>
      <c r="AF30" s="43">
        <v>0</v>
      </c>
      <c r="AG30" s="42">
        <f t="shared" si="12"/>
        <v>0</v>
      </c>
      <c r="AH30" s="42">
        <v>0</v>
      </c>
      <c r="AI30" s="43">
        <v>0</v>
      </c>
      <c r="AJ30" s="42">
        <f t="shared" si="13"/>
        <v>0</v>
      </c>
      <c r="AK30" s="42">
        <v>0</v>
      </c>
      <c r="AL30" s="43">
        <v>0</v>
      </c>
      <c r="AM30" s="42">
        <f t="shared" si="14"/>
        <v>0</v>
      </c>
      <c r="AN30" s="42">
        <v>0</v>
      </c>
      <c r="AO30" s="43">
        <v>0</v>
      </c>
    </row>
    <row r="31" spans="1:41" ht="19.5" customHeight="1">
      <c r="A31" s="41" t="s">
        <v>231</v>
      </c>
      <c r="B31" s="41" t="s">
        <v>87</v>
      </c>
      <c r="C31" s="41" t="s">
        <v>85</v>
      </c>
      <c r="D31" s="41" t="s">
        <v>233</v>
      </c>
      <c r="E31" s="42">
        <f t="shared" si="0"/>
        <v>4864.02</v>
      </c>
      <c r="F31" s="42">
        <f t="shared" si="1"/>
        <v>0</v>
      </c>
      <c r="G31" s="42">
        <f t="shared" si="2"/>
        <v>0</v>
      </c>
      <c r="H31" s="42">
        <v>0</v>
      </c>
      <c r="I31" s="43">
        <v>0</v>
      </c>
      <c r="J31" s="42">
        <f t="shared" si="3"/>
        <v>0</v>
      </c>
      <c r="K31" s="42">
        <v>0</v>
      </c>
      <c r="L31" s="43">
        <v>0</v>
      </c>
      <c r="M31" s="42">
        <f t="shared" si="4"/>
        <v>0</v>
      </c>
      <c r="N31" s="42">
        <v>0</v>
      </c>
      <c r="O31" s="43">
        <v>0</v>
      </c>
      <c r="P31" s="44">
        <f t="shared" si="5"/>
        <v>0</v>
      </c>
      <c r="Q31" s="42">
        <f t="shared" si="6"/>
        <v>0</v>
      </c>
      <c r="R31" s="42">
        <v>0</v>
      </c>
      <c r="S31" s="43">
        <v>0</v>
      </c>
      <c r="T31" s="42">
        <f t="shared" si="7"/>
        <v>0</v>
      </c>
      <c r="U31" s="42">
        <v>0</v>
      </c>
      <c r="V31" s="42">
        <v>0</v>
      </c>
      <c r="W31" s="42">
        <f t="shared" si="8"/>
        <v>0</v>
      </c>
      <c r="X31" s="42">
        <v>0</v>
      </c>
      <c r="Y31" s="43">
        <v>0</v>
      </c>
      <c r="Z31" s="44">
        <f t="shared" si="9"/>
        <v>4864.02</v>
      </c>
      <c r="AA31" s="42">
        <f t="shared" si="10"/>
        <v>4864.02</v>
      </c>
      <c r="AB31" s="42">
        <v>0</v>
      </c>
      <c r="AC31" s="43">
        <v>4864.02</v>
      </c>
      <c r="AD31" s="42">
        <f t="shared" si="11"/>
        <v>0</v>
      </c>
      <c r="AE31" s="42">
        <v>0</v>
      </c>
      <c r="AF31" s="43">
        <v>0</v>
      </c>
      <c r="AG31" s="42">
        <f t="shared" si="12"/>
        <v>0</v>
      </c>
      <c r="AH31" s="42">
        <v>0</v>
      </c>
      <c r="AI31" s="43">
        <v>0</v>
      </c>
      <c r="AJ31" s="42">
        <f t="shared" si="13"/>
        <v>0</v>
      </c>
      <c r="AK31" s="42">
        <v>0</v>
      </c>
      <c r="AL31" s="43">
        <v>0</v>
      </c>
      <c r="AM31" s="42">
        <f t="shared" si="14"/>
        <v>0</v>
      </c>
      <c r="AN31" s="42">
        <v>0</v>
      </c>
      <c r="AO31" s="43">
        <v>0</v>
      </c>
    </row>
    <row r="32" spans="1:41" ht="19.5" customHeight="1">
      <c r="A32" s="41" t="s">
        <v>231</v>
      </c>
      <c r="B32" s="41" t="s">
        <v>103</v>
      </c>
      <c r="C32" s="41" t="s">
        <v>85</v>
      </c>
      <c r="D32" s="41" t="s">
        <v>229</v>
      </c>
      <c r="E32" s="42">
        <f t="shared" si="0"/>
        <v>43.8</v>
      </c>
      <c r="F32" s="42">
        <f t="shared" si="1"/>
        <v>0</v>
      </c>
      <c r="G32" s="42">
        <f t="shared" si="2"/>
        <v>0</v>
      </c>
      <c r="H32" s="42">
        <v>0</v>
      </c>
      <c r="I32" s="43">
        <v>0</v>
      </c>
      <c r="J32" s="42">
        <f t="shared" si="3"/>
        <v>0</v>
      </c>
      <c r="K32" s="42">
        <v>0</v>
      </c>
      <c r="L32" s="43">
        <v>0</v>
      </c>
      <c r="M32" s="42">
        <f t="shared" si="4"/>
        <v>0</v>
      </c>
      <c r="N32" s="42">
        <v>0</v>
      </c>
      <c r="O32" s="43">
        <v>0</v>
      </c>
      <c r="P32" s="44">
        <f t="shared" si="5"/>
        <v>0</v>
      </c>
      <c r="Q32" s="42">
        <f t="shared" si="6"/>
        <v>0</v>
      </c>
      <c r="R32" s="42">
        <v>0</v>
      </c>
      <c r="S32" s="43">
        <v>0</v>
      </c>
      <c r="T32" s="42">
        <f t="shared" si="7"/>
        <v>0</v>
      </c>
      <c r="U32" s="42">
        <v>0</v>
      </c>
      <c r="V32" s="42">
        <v>0</v>
      </c>
      <c r="W32" s="42">
        <f t="shared" si="8"/>
        <v>0</v>
      </c>
      <c r="X32" s="42">
        <v>0</v>
      </c>
      <c r="Y32" s="43">
        <v>0</v>
      </c>
      <c r="Z32" s="44">
        <f t="shared" si="9"/>
        <v>43.8</v>
      </c>
      <c r="AA32" s="42">
        <f t="shared" si="10"/>
        <v>43.8</v>
      </c>
      <c r="AB32" s="42">
        <v>0</v>
      </c>
      <c r="AC32" s="43">
        <v>43.8</v>
      </c>
      <c r="AD32" s="42">
        <f t="shared" si="11"/>
        <v>0</v>
      </c>
      <c r="AE32" s="42">
        <v>0</v>
      </c>
      <c r="AF32" s="43">
        <v>0</v>
      </c>
      <c r="AG32" s="42">
        <f t="shared" si="12"/>
        <v>0</v>
      </c>
      <c r="AH32" s="42">
        <v>0</v>
      </c>
      <c r="AI32" s="43">
        <v>0</v>
      </c>
      <c r="AJ32" s="42">
        <f t="shared" si="13"/>
        <v>0</v>
      </c>
      <c r="AK32" s="42">
        <v>0</v>
      </c>
      <c r="AL32" s="43">
        <v>0</v>
      </c>
      <c r="AM32" s="42">
        <f t="shared" si="14"/>
        <v>0</v>
      </c>
      <c r="AN32" s="42">
        <v>0</v>
      </c>
      <c r="AO32" s="43">
        <v>0</v>
      </c>
    </row>
    <row r="33" spans="1:41" ht="19.5" customHeight="1">
      <c r="A33" s="41" t="s">
        <v>38</v>
      </c>
      <c r="B33" s="41" t="s">
        <v>38</v>
      </c>
      <c r="C33" s="41" t="s">
        <v>38</v>
      </c>
      <c r="D33" s="41" t="s">
        <v>234</v>
      </c>
      <c r="E33" s="42">
        <f t="shared" si="0"/>
        <v>534.19</v>
      </c>
      <c r="F33" s="42">
        <f t="shared" si="1"/>
        <v>534.19</v>
      </c>
      <c r="G33" s="42">
        <f t="shared" si="2"/>
        <v>534.19</v>
      </c>
      <c r="H33" s="42">
        <v>534.19</v>
      </c>
      <c r="I33" s="43">
        <v>0</v>
      </c>
      <c r="J33" s="42">
        <f t="shared" si="3"/>
        <v>0</v>
      </c>
      <c r="K33" s="42">
        <v>0</v>
      </c>
      <c r="L33" s="43">
        <v>0</v>
      </c>
      <c r="M33" s="42">
        <f t="shared" si="4"/>
        <v>0</v>
      </c>
      <c r="N33" s="42">
        <v>0</v>
      </c>
      <c r="O33" s="43">
        <v>0</v>
      </c>
      <c r="P33" s="44">
        <f t="shared" si="5"/>
        <v>0</v>
      </c>
      <c r="Q33" s="42">
        <f t="shared" si="6"/>
        <v>0</v>
      </c>
      <c r="R33" s="42">
        <v>0</v>
      </c>
      <c r="S33" s="43">
        <v>0</v>
      </c>
      <c r="T33" s="42">
        <f t="shared" si="7"/>
        <v>0</v>
      </c>
      <c r="U33" s="42">
        <v>0</v>
      </c>
      <c r="V33" s="42">
        <v>0</v>
      </c>
      <c r="W33" s="42">
        <f t="shared" si="8"/>
        <v>0</v>
      </c>
      <c r="X33" s="42">
        <v>0</v>
      </c>
      <c r="Y33" s="43">
        <v>0</v>
      </c>
      <c r="Z33" s="44">
        <f t="shared" si="9"/>
        <v>0</v>
      </c>
      <c r="AA33" s="42">
        <f t="shared" si="10"/>
        <v>0</v>
      </c>
      <c r="AB33" s="42">
        <v>0</v>
      </c>
      <c r="AC33" s="43">
        <v>0</v>
      </c>
      <c r="AD33" s="42">
        <f t="shared" si="11"/>
        <v>0</v>
      </c>
      <c r="AE33" s="42">
        <v>0</v>
      </c>
      <c r="AF33" s="43">
        <v>0</v>
      </c>
      <c r="AG33" s="42">
        <f t="shared" si="12"/>
        <v>0</v>
      </c>
      <c r="AH33" s="42">
        <v>0</v>
      </c>
      <c r="AI33" s="43">
        <v>0</v>
      </c>
      <c r="AJ33" s="42">
        <f t="shared" si="13"/>
        <v>0</v>
      </c>
      <c r="AK33" s="42">
        <v>0</v>
      </c>
      <c r="AL33" s="43">
        <v>0</v>
      </c>
      <c r="AM33" s="42">
        <f t="shared" si="14"/>
        <v>0</v>
      </c>
      <c r="AN33" s="42">
        <v>0</v>
      </c>
      <c r="AO33" s="43">
        <v>0</v>
      </c>
    </row>
    <row r="34" spans="1:41" ht="19.5" customHeight="1">
      <c r="A34" s="41" t="s">
        <v>235</v>
      </c>
      <c r="B34" s="41" t="s">
        <v>88</v>
      </c>
      <c r="C34" s="41" t="s">
        <v>85</v>
      </c>
      <c r="D34" s="41" t="s">
        <v>236</v>
      </c>
      <c r="E34" s="42">
        <f t="shared" si="0"/>
        <v>16.13</v>
      </c>
      <c r="F34" s="42">
        <f t="shared" si="1"/>
        <v>16.13</v>
      </c>
      <c r="G34" s="42">
        <f t="shared" si="2"/>
        <v>16.13</v>
      </c>
      <c r="H34" s="42">
        <v>16.13</v>
      </c>
      <c r="I34" s="43">
        <v>0</v>
      </c>
      <c r="J34" s="42">
        <f t="shared" si="3"/>
        <v>0</v>
      </c>
      <c r="K34" s="42">
        <v>0</v>
      </c>
      <c r="L34" s="43">
        <v>0</v>
      </c>
      <c r="M34" s="42">
        <f t="shared" si="4"/>
        <v>0</v>
      </c>
      <c r="N34" s="42">
        <v>0</v>
      </c>
      <c r="O34" s="43">
        <v>0</v>
      </c>
      <c r="P34" s="44">
        <f t="shared" si="5"/>
        <v>0</v>
      </c>
      <c r="Q34" s="42">
        <f t="shared" si="6"/>
        <v>0</v>
      </c>
      <c r="R34" s="42">
        <v>0</v>
      </c>
      <c r="S34" s="43">
        <v>0</v>
      </c>
      <c r="T34" s="42">
        <f t="shared" si="7"/>
        <v>0</v>
      </c>
      <c r="U34" s="42">
        <v>0</v>
      </c>
      <c r="V34" s="42">
        <v>0</v>
      </c>
      <c r="W34" s="42">
        <f t="shared" si="8"/>
        <v>0</v>
      </c>
      <c r="X34" s="42">
        <v>0</v>
      </c>
      <c r="Y34" s="43">
        <v>0</v>
      </c>
      <c r="Z34" s="44">
        <f t="shared" si="9"/>
        <v>0</v>
      </c>
      <c r="AA34" s="42">
        <f t="shared" si="10"/>
        <v>0</v>
      </c>
      <c r="AB34" s="42">
        <v>0</v>
      </c>
      <c r="AC34" s="43">
        <v>0</v>
      </c>
      <c r="AD34" s="42">
        <f t="shared" si="11"/>
        <v>0</v>
      </c>
      <c r="AE34" s="42">
        <v>0</v>
      </c>
      <c r="AF34" s="43">
        <v>0</v>
      </c>
      <c r="AG34" s="42">
        <f t="shared" si="12"/>
        <v>0</v>
      </c>
      <c r="AH34" s="42">
        <v>0</v>
      </c>
      <c r="AI34" s="43">
        <v>0</v>
      </c>
      <c r="AJ34" s="42">
        <f t="shared" si="13"/>
        <v>0</v>
      </c>
      <c r="AK34" s="42">
        <v>0</v>
      </c>
      <c r="AL34" s="43">
        <v>0</v>
      </c>
      <c r="AM34" s="42">
        <f t="shared" si="14"/>
        <v>0</v>
      </c>
      <c r="AN34" s="42">
        <v>0</v>
      </c>
      <c r="AO34" s="43">
        <v>0</v>
      </c>
    </row>
    <row r="35" spans="1:41" ht="19.5" customHeight="1">
      <c r="A35" s="41" t="s">
        <v>235</v>
      </c>
      <c r="B35" s="41" t="s">
        <v>103</v>
      </c>
      <c r="C35" s="41" t="s">
        <v>85</v>
      </c>
      <c r="D35" s="41" t="s">
        <v>237</v>
      </c>
      <c r="E35" s="42">
        <f t="shared" si="0"/>
        <v>473.03</v>
      </c>
      <c r="F35" s="42">
        <f t="shared" si="1"/>
        <v>473.03</v>
      </c>
      <c r="G35" s="42">
        <f t="shared" si="2"/>
        <v>473.03</v>
      </c>
      <c r="H35" s="42">
        <v>473.03</v>
      </c>
      <c r="I35" s="43">
        <v>0</v>
      </c>
      <c r="J35" s="42">
        <f t="shared" si="3"/>
        <v>0</v>
      </c>
      <c r="K35" s="42">
        <v>0</v>
      </c>
      <c r="L35" s="43">
        <v>0</v>
      </c>
      <c r="M35" s="42">
        <f t="shared" si="4"/>
        <v>0</v>
      </c>
      <c r="N35" s="42">
        <v>0</v>
      </c>
      <c r="O35" s="43">
        <v>0</v>
      </c>
      <c r="P35" s="44">
        <f t="shared" si="5"/>
        <v>0</v>
      </c>
      <c r="Q35" s="42">
        <f t="shared" si="6"/>
        <v>0</v>
      </c>
      <c r="R35" s="42">
        <v>0</v>
      </c>
      <c r="S35" s="43">
        <v>0</v>
      </c>
      <c r="T35" s="42">
        <f t="shared" si="7"/>
        <v>0</v>
      </c>
      <c r="U35" s="42">
        <v>0</v>
      </c>
      <c r="V35" s="42">
        <v>0</v>
      </c>
      <c r="W35" s="42">
        <f t="shared" si="8"/>
        <v>0</v>
      </c>
      <c r="X35" s="42">
        <v>0</v>
      </c>
      <c r="Y35" s="43">
        <v>0</v>
      </c>
      <c r="Z35" s="44">
        <f t="shared" si="9"/>
        <v>0</v>
      </c>
      <c r="AA35" s="42">
        <f t="shared" si="10"/>
        <v>0</v>
      </c>
      <c r="AB35" s="42">
        <v>0</v>
      </c>
      <c r="AC35" s="43">
        <v>0</v>
      </c>
      <c r="AD35" s="42">
        <f t="shared" si="11"/>
        <v>0</v>
      </c>
      <c r="AE35" s="42">
        <v>0</v>
      </c>
      <c r="AF35" s="43">
        <v>0</v>
      </c>
      <c r="AG35" s="42">
        <f t="shared" si="12"/>
        <v>0</v>
      </c>
      <c r="AH35" s="42">
        <v>0</v>
      </c>
      <c r="AI35" s="43">
        <v>0</v>
      </c>
      <c r="AJ35" s="42">
        <f t="shared" si="13"/>
        <v>0</v>
      </c>
      <c r="AK35" s="42">
        <v>0</v>
      </c>
      <c r="AL35" s="43">
        <v>0</v>
      </c>
      <c r="AM35" s="42">
        <f t="shared" si="14"/>
        <v>0</v>
      </c>
      <c r="AN35" s="42">
        <v>0</v>
      </c>
      <c r="AO35" s="43">
        <v>0</v>
      </c>
    </row>
    <row r="36" spans="1:41" ht="19.5" customHeight="1">
      <c r="A36" s="41" t="s">
        <v>235</v>
      </c>
      <c r="B36" s="41" t="s">
        <v>84</v>
      </c>
      <c r="C36" s="41" t="s">
        <v>85</v>
      </c>
      <c r="D36" s="41" t="s">
        <v>238</v>
      </c>
      <c r="E36" s="42">
        <f t="shared" si="0"/>
        <v>45.03</v>
      </c>
      <c r="F36" s="42">
        <f t="shared" si="1"/>
        <v>45.03</v>
      </c>
      <c r="G36" s="42">
        <f t="shared" si="2"/>
        <v>45.03</v>
      </c>
      <c r="H36" s="42">
        <v>45.03</v>
      </c>
      <c r="I36" s="43">
        <v>0</v>
      </c>
      <c r="J36" s="42">
        <f t="shared" si="3"/>
        <v>0</v>
      </c>
      <c r="K36" s="42">
        <v>0</v>
      </c>
      <c r="L36" s="43">
        <v>0</v>
      </c>
      <c r="M36" s="42">
        <f t="shared" si="4"/>
        <v>0</v>
      </c>
      <c r="N36" s="42">
        <v>0</v>
      </c>
      <c r="O36" s="43">
        <v>0</v>
      </c>
      <c r="P36" s="44">
        <f t="shared" si="5"/>
        <v>0</v>
      </c>
      <c r="Q36" s="42">
        <f t="shared" si="6"/>
        <v>0</v>
      </c>
      <c r="R36" s="42">
        <v>0</v>
      </c>
      <c r="S36" s="43">
        <v>0</v>
      </c>
      <c r="T36" s="42">
        <f t="shared" si="7"/>
        <v>0</v>
      </c>
      <c r="U36" s="42">
        <v>0</v>
      </c>
      <c r="V36" s="42">
        <v>0</v>
      </c>
      <c r="W36" s="42">
        <f t="shared" si="8"/>
        <v>0</v>
      </c>
      <c r="X36" s="42">
        <v>0</v>
      </c>
      <c r="Y36" s="43">
        <v>0</v>
      </c>
      <c r="Z36" s="44">
        <f t="shared" si="9"/>
        <v>0</v>
      </c>
      <c r="AA36" s="42">
        <f t="shared" si="10"/>
        <v>0</v>
      </c>
      <c r="AB36" s="42">
        <v>0</v>
      </c>
      <c r="AC36" s="43">
        <v>0</v>
      </c>
      <c r="AD36" s="42">
        <f t="shared" si="11"/>
        <v>0</v>
      </c>
      <c r="AE36" s="42">
        <v>0</v>
      </c>
      <c r="AF36" s="43">
        <v>0</v>
      </c>
      <c r="AG36" s="42">
        <f t="shared" si="12"/>
        <v>0</v>
      </c>
      <c r="AH36" s="42">
        <v>0</v>
      </c>
      <c r="AI36" s="43">
        <v>0</v>
      </c>
      <c r="AJ36" s="42">
        <f t="shared" si="13"/>
        <v>0</v>
      </c>
      <c r="AK36" s="42">
        <v>0</v>
      </c>
      <c r="AL36" s="43">
        <v>0</v>
      </c>
      <c r="AM36" s="42">
        <f t="shared" si="14"/>
        <v>0</v>
      </c>
      <c r="AN36" s="42">
        <v>0</v>
      </c>
      <c r="AO36" s="43">
        <v>0</v>
      </c>
    </row>
    <row r="37" spans="1:41" ht="19.5" customHeight="1">
      <c r="A37" s="41" t="s">
        <v>38</v>
      </c>
      <c r="B37" s="41" t="s">
        <v>38</v>
      </c>
      <c r="C37" s="41" t="s">
        <v>38</v>
      </c>
      <c r="D37" s="41" t="s">
        <v>82</v>
      </c>
      <c r="E37" s="42">
        <f t="shared" si="0"/>
        <v>12127</v>
      </c>
      <c r="F37" s="42">
        <f t="shared" si="1"/>
        <v>12127</v>
      </c>
      <c r="G37" s="42">
        <f t="shared" si="2"/>
        <v>12127</v>
      </c>
      <c r="H37" s="42">
        <v>0</v>
      </c>
      <c r="I37" s="43">
        <v>12127</v>
      </c>
      <c r="J37" s="42">
        <f t="shared" si="3"/>
        <v>0</v>
      </c>
      <c r="K37" s="42">
        <v>0</v>
      </c>
      <c r="L37" s="43">
        <v>0</v>
      </c>
      <c r="M37" s="42">
        <f t="shared" si="4"/>
        <v>0</v>
      </c>
      <c r="N37" s="42">
        <v>0</v>
      </c>
      <c r="O37" s="43">
        <v>0</v>
      </c>
      <c r="P37" s="44">
        <f t="shared" si="5"/>
        <v>0</v>
      </c>
      <c r="Q37" s="42">
        <f t="shared" si="6"/>
        <v>0</v>
      </c>
      <c r="R37" s="42">
        <v>0</v>
      </c>
      <c r="S37" s="43">
        <v>0</v>
      </c>
      <c r="T37" s="42">
        <f t="shared" si="7"/>
        <v>0</v>
      </c>
      <c r="U37" s="42">
        <v>0</v>
      </c>
      <c r="V37" s="42">
        <v>0</v>
      </c>
      <c r="W37" s="42">
        <f t="shared" si="8"/>
        <v>0</v>
      </c>
      <c r="X37" s="42">
        <v>0</v>
      </c>
      <c r="Y37" s="43">
        <v>0</v>
      </c>
      <c r="Z37" s="44">
        <f t="shared" si="9"/>
        <v>0</v>
      </c>
      <c r="AA37" s="42">
        <f t="shared" si="10"/>
        <v>0</v>
      </c>
      <c r="AB37" s="42">
        <v>0</v>
      </c>
      <c r="AC37" s="43">
        <v>0</v>
      </c>
      <c r="AD37" s="42">
        <f t="shared" si="11"/>
        <v>0</v>
      </c>
      <c r="AE37" s="42">
        <v>0</v>
      </c>
      <c r="AF37" s="43">
        <v>0</v>
      </c>
      <c r="AG37" s="42">
        <f t="shared" si="12"/>
        <v>0</v>
      </c>
      <c r="AH37" s="42">
        <v>0</v>
      </c>
      <c r="AI37" s="43">
        <v>0</v>
      </c>
      <c r="AJ37" s="42">
        <f t="shared" si="13"/>
        <v>0</v>
      </c>
      <c r="AK37" s="42">
        <v>0</v>
      </c>
      <c r="AL37" s="43">
        <v>0</v>
      </c>
      <c r="AM37" s="42">
        <f t="shared" si="14"/>
        <v>0</v>
      </c>
      <c r="AN37" s="42">
        <v>0</v>
      </c>
      <c r="AO37" s="43">
        <v>0</v>
      </c>
    </row>
    <row r="38" spans="1:41" ht="19.5" customHeight="1">
      <c r="A38" s="41" t="s">
        <v>38</v>
      </c>
      <c r="B38" s="41" t="s">
        <v>38</v>
      </c>
      <c r="C38" s="41" t="s">
        <v>38</v>
      </c>
      <c r="D38" s="41" t="s">
        <v>213</v>
      </c>
      <c r="E38" s="42">
        <f t="shared" si="0"/>
        <v>12127</v>
      </c>
      <c r="F38" s="42">
        <f t="shared" si="1"/>
        <v>12127</v>
      </c>
      <c r="G38" s="42">
        <f t="shared" si="2"/>
        <v>12127</v>
      </c>
      <c r="H38" s="42">
        <v>0</v>
      </c>
      <c r="I38" s="43">
        <v>12127</v>
      </c>
      <c r="J38" s="42">
        <f t="shared" si="3"/>
        <v>0</v>
      </c>
      <c r="K38" s="42">
        <v>0</v>
      </c>
      <c r="L38" s="43">
        <v>0</v>
      </c>
      <c r="M38" s="42">
        <f t="shared" si="4"/>
        <v>0</v>
      </c>
      <c r="N38" s="42">
        <v>0</v>
      </c>
      <c r="O38" s="43">
        <v>0</v>
      </c>
      <c r="P38" s="44">
        <f t="shared" si="5"/>
        <v>0</v>
      </c>
      <c r="Q38" s="42">
        <f t="shared" si="6"/>
        <v>0</v>
      </c>
      <c r="R38" s="42">
        <v>0</v>
      </c>
      <c r="S38" s="43">
        <v>0</v>
      </c>
      <c r="T38" s="42">
        <f t="shared" si="7"/>
        <v>0</v>
      </c>
      <c r="U38" s="42">
        <v>0</v>
      </c>
      <c r="V38" s="42">
        <v>0</v>
      </c>
      <c r="W38" s="42">
        <f t="shared" si="8"/>
        <v>0</v>
      </c>
      <c r="X38" s="42">
        <v>0</v>
      </c>
      <c r="Y38" s="43">
        <v>0</v>
      </c>
      <c r="Z38" s="44">
        <f t="shared" si="9"/>
        <v>0</v>
      </c>
      <c r="AA38" s="42">
        <f t="shared" si="10"/>
        <v>0</v>
      </c>
      <c r="AB38" s="42">
        <v>0</v>
      </c>
      <c r="AC38" s="43">
        <v>0</v>
      </c>
      <c r="AD38" s="42">
        <f t="shared" si="11"/>
        <v>0</v>
      </c>
      <c r="AE38" s="42">
        <v>0</v>
      </c>
      <c r="AF38" s="43">
        <v>0</v>
      </c>
      <c r="AG38" s="42">
        <f t="shared" si="12"/>
        <v>0</v>
      </c>
      <c r="AH38" s="42">
        <v>0</v>
      </c>
      <c r="AI38" s="43">
        <v>0</v>
      </c>
      <c r="AJ38" s="42">
        <f t="shared" si="13"/>
        <v>0</v>
      </c>
      <c r="AK38" s="42">
        <v>0</v>
      </c>
      <c r="AL38" s="43">
        <v>0</v>
      </c>
      <c r="AM38" s="42">
        <f t="shared" si="14"/>
        <v>0</v>
      </c>
      <c r="AN38" s="42">
        <v>0</v>
      </c>
      <c r="AO38" s="43">
        <v>0</v>
      </c>
    </row>
    <row r="39" spans="1:41" ht="19.5" customHeight="1">
      <c r="A39" s="41" t="s">
        <v>214</v>
      </c>
      <c r="B39" s="41" t="s">
        <v>100</v>
      </c>
      <c r="C39" s="41" t="s">
        <v>116</v>
      </c>
      <c r="D39" s="41" t="s">
        <v>218</v>
      </c>
      <c r="E39" s="42">
        <f aca="true" t="shared" si="15" ref="E39:E70">SUM(F39,P39,Z39)</f>
        <v>12127</v>
      </c>
      <c r="F39" s="42">
        <f aca="true" t="shared" si="16" ref="F39:F70">SUM(G39,J39,M39)</f>
        <v>12127</v>
      </c>
      <c r="G39" s="42">
        <f aca="true" t="shared" si="17" ref="G39:G70">SUM(H39:I39)</f>
        <v>12127</v>
      </c>
      <c r="H39" s="42">
        <v>0</v>
      </c>
      <c r="I39" s="43">
        <v>12127</v>
      </c>
      <c r="J39" s="42">
        <f aca="true" t="shared" si="18" ref="J39:J70">SUM(K39:L39)</f>
        <v>0</v>
      </c>
      <c r="K39" s="42">
        <v>0</v>
      </c>
      <c r="L39" s="43">
        <v>0</v>
      </c>
      <c r="M39" s="42">
        <f aca="true" t="shared" si="19" ref="M39:M70">SUM(N39:O39)</f>
        <v>0</v>
      </c>
      <c r="N39" s="42">
        <v>0</v>
      </c>
      <c r="O39" s="43">
        <v>0</v>
      </c>
      <c r="P39" s="44">
        <f aca="true" t="shared" si="20" ref="P39:P70">SUM(Q39,T39,W39)</f>
        <v>0</v>
      </c>
      <c r="Q39" s="42">
        <f aca="true" t="shared" si="21" ref="Q39:Q70">SUM(R39:S39)</f>
        <v>0</v>
      </c>
      <c r="R39" s="42">
        <v>0</v>
      </c>
      <c r="S39" s="43">
        <v>0</v>
      </c>
      <c r="T39" s="42">
        <f aca="true" t="shared" si="22" ref="T39:T70">SUM(U39:V39)</f>
        <v>0</v>
      </c>
      <c r="U39" s="42">
        <v>0</v>
      </c>
      <c r="V39" s="42">
        <v>0</v>
      </c>
      <c r="W39" s="42">
        <f aca="true" t="shared" si="23" ref="W39:W70">SUM(X39:Y39)</f>
        <v>0</v>
      </c>
      <c r="X39" s="42">
        <v>0</v>
      </c>
      <c r="Y39" s="43">
        <v>0</v>
      </c>
      <c r="Z39" s="44">
        <f aca="true" t="shared" si="24" ref="Z39:Z70">SUM(AA39,AD39,AG39,AJ39,AM39)</f>
        <v>0</v>
      </c>
      <c r="AA39" s="42">
        <f aca="true" t="shared" si="25" ref="AA39:AA70">SUM(AB39:AC39)</f>
        <v>0</v>
      </c>
      <c r="AB39" s="42">
        <v>0</v>
      </c>
      <c r="AC39" s="43">
        <v>0</v>
      </c>
      <c r="AD39" s="42">
        <f aca="true" t="shared" si="26" ref="AD39:AD70">SUM(AE39:AF39)</f>
        <v>0</v>
      </c>
      <c r="AE39" s="42">
        <v>0</v>
      </c>
      <c r="AF39" s="43">
        <v>0</v>
      </c>
      <c r="AG39" s="42">
        <f aca="true" t="shared" si="27" ref="AG39:AG70">SUM(AH39:AI39)</f>
        <v>0</v>
      </c>
      <c r="AH39" s="42">
        <v>0</v>
      </c>
      <c r="AI39" s="43">
        <v>0</v>
      </c>
      <c r="AJ39" s="42">
        <f aca="true" t="shared" si="28" ref="AJ39:AJ70">SUM(AK39:AL39)</f>
        <v>0</v>
      </c>
      <c r="AK39" s="42">
        <v>0</v>
      </c>
      <c r="AL39" s="43">
        <v>0</v>
      </c>
      <c r="AM39" s="42">
        <f aca="true" t="shared" si="29" ref="AM39:AM70">SUM(AN39:AO39)</f>
        <v>0</v>
      </c>
      <c r="AN39" s="42">
        <v>0</v>
      </c>
      <c r="AO39" s="43">
        <v>0</v>
      </c>
    </row>
    <row r="40" spans="1:41" ht="19.5" customHeight="1">
      <c r="A40" s="41" t="s">
        <v>38</v>
      </c>
      <c r="B40" s="41" t="s">
        <v>38</v>
      </c>
      <c r="C40" s="41" t="s">
        <v>38</v>
      </c>
      <c r="D40" s="41" t="s">
        <v>117</v>
      </c>
      <c r="E40" s="42">
        <f t="shared" si="15"/>
        <v>3081.32</v>
      </c>
      <c r="F40" s="42">
        <f t="shared" si="16"/>
        <v>3081.32</v>
      </c>
      <c r="G40" s="42">
        <f t="shared" si="17"/>
        <v>3081.32</v>
      </c>
      <c r="H40" s="42">
        <v>3081.32</v>
      </c>
      <c r="I40" s="43">
        <v>0</v>
      </c>
      <c r="J40" s="42">
        <f t="shared" si="18"/>
        <v>0</v>
      </c>
      <c r="K40" s="42">
        <v>0</v>
      </c>
      <c r="L40" s="43">
        <v>0</v>
      </c>
      <c r="M40" s="42">
        <f t="shared" si="19"/>
        <v>0</v>
      </c>
      <c r="N40" s="42">
        <v>0</v>
      </c>
      <c r="O40" s="43">
        <v>0</v>
      </c>
      <c r="P40" s="44">
        <f t="shared" si="20"/>
        <v>0</v>
      </c>
      <c r="Q40" s="42">
        <f t="shared" si="21"/>
        <v>0</v>
      </c>
      <c r="R40" s="42">
        <v>0</v>
      </c>
      <c r="S40" s="43">
        <v>0</v>
      </c>
      <c r="T40" s="42">
        <f t="shared" si="22"/>
        <v>0</v>
      </c>
      <c r="U40" s="42">
        <v>0</v>
      </c>
      <c r="V40" s="42">
        <v>0</v>
      </c>
      <c r="W40" s="42">
        <f t="shared" si="23"/>
        <v>0</v>
      </c>
      <c r="X40" s="42">
        <v>0</v>
      </c>
      <c r="Y40" s="43">
        <v>0</v>
      </c>
      <c r="Z40" s="44">
        <f t="shared" si="24"/>
        <v>0</v>
      </c>
      <c r="AA40" s="42">
        <f t="shared" si="25"/>
        <v>0</v>
      </c>
      <c r="AB40" s="42">
        <v>0</v>
      </c>
      <c r="AC40" s="43">
        <v>0</v>
      </c>
      <c r="AD40" s="42">
        <f t="shared" si="26"/>
        <v>0</v>
      </c>
      <c r="AE40" s="42">
        <v>0</v>
      </c>
      <c r="AF40" s="43">
        <v>0</v>
      </c>
      <c r="AG40" s="42">
        <f t="shared" si="27"/>
        <v>0</v>
      </c>
      <c r="AH40" s="42">
        <v>0</v>
      </c>
      <c r="AI40" s="43">
        <v>0</v>
      </c>
      <c r="AJ40" s="42">
        <f t="shared" si="28"/>
        <v>0</v>
      </c>
      <c r="AK40" s="42">
        <v>0</v>
      </c>
      <c r="AL40" s="43">
        <v>0</v>
      </c>
      <c r="AM40" s="42">
        <f t="shared" si="29"/>
        <v>0</v>
      </c>
      <c r="AN40" s="42">
        <v>0</v>
      </c>
      <c r="AO40" s="43">
        <v>0</v>
      </c>
    </row>
    <row r="41" spans="1:41" ht="19.5" customHeight="1">
      <c r="A41" s="41" t="s">
        <v>38</v>
      </c>
      <c r="B41" s="41" t="s">
        <v>38</v>
      </c>
      <c r="C41" s="41" t="s">
        <v>38</v>
      </c>
      <c r="D41" s="41" t="s">
        <v>207</v>
      </c>
      <c r="E41" s="42">
        <f t="shared" si="15"/>
        <v>2493.42</v>
      </c>
      <c r="F41" s="42">
        <f t="shared" si="16"/>
        <v>2493.42</v>
      </c>
      <c r="G41" s="42">
        <f t="shared" si="17"/>
        <v>2493.42</v>
      </c>
      <c r="H41" s="42">
        <v>2493.42</v>
      </c>
      <c r="I41" s="43">
        <v>0</v>
      </c>
      <c r="J41" s="42">
        <f t="shared" si="18"/>
        <v>0</v>
      </c>
      <c r="K41" s="42">
        <v>0</v>
      </c>
      <c r="L41" s="43">
        <v>0</v>
      </c>
      <c r="M41" s="42">
        <f t="shared" si="19"/>
        <v>0</v>
      </c>
      <c r="N41" s="42">
        <v>0</v>
      </c>
      <c r="O41" s="43">
        <v>0</v>
      </c>
      <c r="P41" s="44">
        <f t="shared" si="20"/>
        <v>0</v>
      </c>
      <c r="Q41" s="42">
        <f t="shared" si="21"/>
        <v>0</v>
      </c>
      <c r="R41" s="42">
        <v>0</v>
      </c>
      <c r="S41" s="43">
        <v>0</v>
      </c>
      <c r="T41" s="42">
        <f t="shared" si="22"/>
        <v>0</v>
      </c>
      <c r="U41" s="42">
        <v>0</v>
      </c>
      <c r="V41" s="42">
        <v>0</v>
      </c>
      <c r="W41" s="42">
        <f t="shared" si="23"/>
        <v>0</v>
      </c>
      <c r="X41" s="42">
        <v>0</v>
      </c>
      <c r="Y41" s="43">
        <v>0</v>
      </c>
      <c r="Z41" s="44">
        <f t="shared" si="24"/>
        <v>0</v>
      </c>
      <c r="AA41" s="42">
        <f t="shared" si="25"/>
        <v>0</v>
      </c>
      <c r="AB41" s="42">
        <v>0</v>
      </c>
      <c r="AC41" s="43">
        <v>0</v>
      </c>
      <c r="AD41" s="42">
        <f t="shared" si="26"/>
        <v>0</v>
      </c>
      <c r="AE41" s="42">
        <v>0</v>
      </c>
      <c r="AF41" s="43">
        <v>0</v>
      </c>
      <c r="AG41" s="42">
        <f t="shared" si="27"/>
        <v>0</v>
      </c>
      <c r="AH41" s="42">
        <v>0</v>
      </c>
      <c r="AI41" s="43">
        <v>0</v>
      </c>
      <c r="AJ41" s="42">
        <f t="shared" si="28"/>
        <v>0</v>
      </c>
      <c r="AK41" s="42">
        <v>0</v>
      </c>
      <c r="AL41" s="43">
        <v>0</v>
      </c>
      <c r="AM41" s="42">
        <f t="shared" si="29"/>
        <v>0</v>
      </c>
      <c r="AN41" s="42">
        <v>0</v>
      </c>
      <c r="AO41" s="43">
        <v>0</v>
      </c>
    </row>
    <row r="42" spans="1:41" ht="19.5" customHeight="1">
      <c r="A42" s="41" t="s">
        <v>208</v>
      </c>
      <c r="B42" s="41" t="s">
        <v>88</v>
      </c>
      <c r="C42" s="41" t="s">
        <v>118</v>
      </c>
      <c r="D42" s="41" t="s">
        <v>209</v>
      </c>
      <c r="E42" s="42">
        <f t="shared" si="15"/>
        <v>1653.34</v>
      </c>
      <c r="F42" s="42">
        <f t="shared" si="16"/>
        <v>1653.34</v>
      </c>
      <c r="G42" s="42">
        <f t="shared" si="17"/>
        <v>1653.34</v>
      </c>
      <c r="H42" s="42">
        <v>1653.34</v>
      </c>
      <c r="I42" s="43">
        <v>0</v>
      </c>
      <c r="J42" s="42">
        <f t="shared" si="18"/>
        <v>0</v>
      </c>
      <c r="K42" s="42">
        <v>0</v>
      </c>
      <c r="L42" s="43">
        <v>0</v>
      </c>
      <c r="M42" s="42">
        <f t="shared" si="19"/>
        <v>0</v>
      </c>
      <c r="N42" s="42">
        <v>0</v>
      </c>
      <c r="O42" s="43">
        <v>0</v>
      </c>
      <c r="P42" s="44">
        <f t="shared" si="20"/>
        <v>0</v>
      </c>
      <c r="Q42" s="42">
        <f t="shared" si="21"/>
        <v>0</v>
      </c>
      <c r="R42" s="42">
        <v>0</v>
      </c>
      <c r="S42" s="43">
        <v>0</v>
      </c>
      <c r="T42" s="42">
        <f t="shared" si="22"/>
        <v>0</v>
      </c>
      <c r="U42" s="42">
        <v>0</v>
      </c>
      <c r="V42" s="42">
        <v>0</v>
      </c>
      <c r="W42" s="42">
        <f t="shared" si="23"/>
        <v>0</v>
      </c>
      <c r="X42" s="42">
        <v>0</v>
      </c>
      <c r="Y42" s="43">
        <v>0</v>
      </c>
      <c r="Z42" s="44">
        <f t="shared" si="24"/>
        <v>0</v>
      </c>
      <c r="AA42" s="42">
        <f t="shared" si="25"/>
        <v>0</v>
      </c>
      <c r="AB42" s="42">
        <v>0</v>
      </c>
      <c r="AC42" s="43">
        <v>0</v>
      </c>
      <c r="AD42" s="42">
        <f t="shared" si="26"/>
        <v>0</v>
      </c>
      <c r="AE42" s="42">
        <v>0</v>
      </c>
      <c r="AF42" s="43">
        <v>0</v>
      </c>
      <c r="AG42" s="42">
        <f t="shared" si="27"/>
        <v>0</v>
      </c>
      <c r="AH42" s="42">
        <v>0</v>
      </c>
      <c r="AI42" s="43">
        <v>0</v>
      </c>
      <c r="AJ42" s="42">
        <f t="shared" si="28"/>
        <v>0</v>
      </c>
      <c r="AK42" s="42">
        <v>0</v>
      </c>
      <c r="AL42" s="43">
        <v>0</v>
      </c>
      <c r="AM42" s="42">
        <f t="shared" si="29"/>
        <v>0</v>
      </c>
      <c r="AN42" s="42">
        <v>0</v>
      </c>
      <c r="AO42" s="43">
        <v>0</v>
      </c>
    </row>
    <row r="43" spans="1:41" ht="19.5" customHeight="1">
      <c r="A43" s="41" t="s">
        <v>208</v>
      </c>
      <c r="B43" s="41" t="s">
        <v>87</v>
      </c>
      <c r="C43" s="41" t="s">
        <v>118</v>
      </c>
      <c r="D43" s="41" t="s">
        <v>210</v>
      </c>
      <c r="E43" s="42">
        <f t="shared" si="15"/>
        <v>476.54</v>
      </c>
      <c r="F43" s="42">
        <f t="shared" si="16"/>
        <v>476.54</v>
      </c>
      <c r="G43" s="42">
        <f t="shared" si="17"/>
        <v>476.54</v>
      </c>
      <c r="H43" s="42">
        <v>476.54</v>
      </c>
      <c r="I43" s="43">
        <v>0</v>
      </c>
      <c r="J43" s="42">
        <f t="shared" si="18"/>
        <v>0</v>
      </c>
      <c r="K43" s="42">
        <v>0</v>
      </c>
      <c r="L43" s="43">
        <v>0</v>
      </c>
      <c r="M43" s="42">
        <f t="shared" si="19"/>
        <v>0</v>
      </c>
      <c r="N43" s="42">
        <v>0</v>
      </c>
      <c r="O43" s="43">
        <v>0</v>
      </c>
      <c r="P43" s="44">
        <f t="shared" si="20"/>
        <v>0</v>
      </c>
      <c r="Q43" s="42">
        <f t="shared" si="21"/>
        <v>0</v>
      </c>
      <c r="R43" s="42">
        <v>0</v>
      </c>
      <c r="S43" s="43">
        <v>0</v>
      </c>
      <c r="T43" s="42">
        <f t="shared" si="22"/>
        <v>0</v>
      </c>
      <c r="U43" s="42">
        <v>0</v>
      </c>
      <c r="V43" s="42">
        <v>0</v>
      </c>
      <c r="W43" s="42">
        <f t="shared" si="23"/>
        <v>0</v>
      </c>
      <c r="X43" s="42">
        <v>0</v>
      </c>
      <c r="Y43" s="43">
        <v>0</v>
      </c>
      <c r="Z43" s="44">
        <f t="shared" si="24"/>
        <v>0</v>
      </c>
      <c r="AA43" s="42">
        <f t="shared" si="25"/>
        <v>0</v>
      </c>
      <c r="AB43" s="42">
        <v>0</v>
      </c>
      <c r="AC43" s="43">
        <v>0</v>
      </c>
      <c r="AD43" s="42">
        <f t="shared" si="26"/>
        <v>0</v>
      </c>
      <c r="AE43" s="42">
        <v>0</v>
      </c>
      <c r="AF43" s="43">
        <v>0</v>
      </c>
      <c r="AG43" s="42">
        <f t="shared" si="27"/>
        <v>0</v>
      </c>
      <c r="AH43" s="42">
        <v>0</v>
      </c>
      <c r="AI43" s="43">
        <v>0</v>
      </c>
      <c r="AJ43" s="42">
        <f t="shared" si="28"/>
        <v>0</v>
      </c>
      <c r="AK43" s="42">
        <v>0</v>
      </c>
      <c r="AL43" s="43">
        <v>0</v>
      </c>
      <c r="AM43" s="42">
        <f t="shared" si="29"/>
        <v>0</v>
      </c>
      <c r="AN43" s="42">
        <v>0</v>
      </c>
      <c r="AO43" s="43">
        <v>0</v>
      </c>
    </row>
    <row r="44" spans="1:41" ht="19.5" customHeight="1">
      <c r="A44" s="41" t="s">
        <v>208</v>
      </c>
      <c r="B44" s="41" t="s">
        <v>97</v>
      </c>
      <c r="C44" s="41" t="s">
        <v>118</v>
      </c>
      <c r="D44" s="41" t="s">
        <v>211</v>
      </c>
      <c r="E44" s="42">
        <f t="shared" si="15"/>
        <v>211.71</v>
      </c>
      <c r="F44" s="42">
        <f t="shared" si="16"/>
        <v>211.71</v>
      </c>
      <c r="G44" s="42">
        <f t="shared" si="17"/>
        <v>211.71</v>
      </c>
      <c r="H44" s="42">
        <v>211.71</v>
      </c>
      <c r="I44" s="43">
        <v>0</v>
      </c>
      <c r="J44" s="42">
        <f t="shared" si="18"/>
        <v>0</v>
      </c>
      <c r="K44" s="42">
        <v>0</v>
      </c>
      <c r="L44" s="43">
        <v>0</v>
      </c>
      <c r="M44" s="42">
        <f t="shared" si="19"/>
        <v>0</v>
      </c>
      <c r="N44" s="42">
        <v>0</v>
      </c>
      <c r="O44" s="43">
        <v>0</v>
      </c>
      <c r="P44" s="44">
        <f t="shared" si="20"/>
        <v>0</v>
      </c>
      <c r="Q44" s="42">
        <f t="shared" si="21"/>
        <v>0</v>
      </c>
      <c r="R44" s="42">
        <v>0</v>
      </c>
      <c r="S44" s="43">
        <v>0</v>
      </c>
      <c r="T44" s="42">
        <f t="shared" si="22"/>
        <v>0</v>
      </c>
      <c r="U44" s="42">
        <v>0</v>
      </c>
      <c r="V44" s="42">
        <v>0</v>
      </c>
      <c r="W44" s="42">
        <f t="shared" si="23"/>
        <v>0</v>
      </c>
      <c r="X44" s="42">
        <v>0</v>
      </c>
      <c r="Y44" s="43">
        <v>0</v>
      </c>
      <c r="Z44" s="44">
        <f t="shared" si="24"/>
        <v>0</v>
      </c>
      <c r="AA44" s="42">
        <f t="shared" si="25"/>
        <v>0</v>
      </c>
      <c r="AB44" s="42">
        <v>0</v>
      </c>
      <c r="AC44" s="43">
        <v>0</v>
      </c>
      <c r="AD44" s="42">
        <f t="shared" si="26"/>
        <v>0</v>
      </c>
      <c r="AE44" s="42">
        <v>0</v>
      </c>
      <c r="AF44" s="43">
        <v>0</v>
      </c>
      <c r="AG44" s="42">
        <f t="shared" si="27"/>
        <v>0</v>
      </c>
      <c r="AH44" s="42">
        <v>0</v>
      </c>
      <c r="AI44" s="43">
        <v>0</v>
      </c>
      <c r="AJ44" s="42">
        <f t="shared" si="28"/>
        <v>0</v>
      </c>
      <c r="AK44" s="42">
        <v>0</v>
      </c>
      <c r="AL44" s="43">
        <v>0</v>
      </c>
      <c r="AM44" s="42">
        <f t="shared" si="29"/>
        <v>0</v>
      </c>
      <c r="AN44" s="42">
        <v>0</v>
      </c>
      <c r="AO44" s="43">
        <v>0</v>
      </c>
    </row>
    <row r="45" spans="1:41" ht="19.5" customHeight="1">
      <c r="A45" s="41" t="s">
        <v>208</v>
      </c>
      <c r="B45" s="41" t="s">
        <v>84</v>
      </c>
      <c r="C45" s="41" t="s">
        <v>118</v>
      </c>
      <c r="D45" s="41" t="s">
        <v>212</v>
      </c>
      <c r="E45" s="42">
        <f t="shared" si="15"/>
        <v>151.83</v>
      </c>
      <c r="F45" s="42">
        <f t="shared" si="16"/>
        <v>151.83</v>
      </c>
      <c r="G45" s="42">
        <f t="shared" si="17"/>
        <v>151.83</v>
      </c>
      <c r="H45" s="42">
        <v>151.83</v>
      </c>
      <c r="I45" s="43">
        <v>0</v>
      </c>
      <c r="J45" s="42">
        <f t="shared" si="18"/>
        <v>0</v>
      </c>
      <c r="K45" s="42">
        <v>0</v>
      </c>
      <c r="L45" s="43">
        <v>0</v>
      </c>
      <c r="M45" s="42">
        <f t="shared" si="19"/>
        <v>0</v>
      </c>
      <c r="N45" s="42">
        <v>0</v>
      </c>
      <c r="O45" s="43">
        <v>0</v>
      </c>
      <c r="P45" s="44">
        <f t="shared" si="20"/>
        <v>0</v>
      </c>
      <c r="Q45" s="42">
        <f t="shared" si="21"/>
        <v>0</v>
      </c>
      <c r="R45" s="42">
        <v>0</v>
      </c>
      <c r="S45" s="43">
        <v>0</v>
      </c>
      <c r="T45" s="42">
        <f t="shared" si="22"/>
        <v>0</v>
      </c>
      <c r="U45" s="42">
        <v>0</v>
      </c>
      <c r="V45" s="42">
        <v>0</v>
      </c>
      <c r="W45" s="42">
        <f t="shared" si="23"/>
        <v>0</v>
      </c>
      <c r="X45" s="42">
        <v>0</v>
      </c>
      <c r="Y45" s="43">
        <v>0</v>
      </c>
      <c r="Z45" s="44">
        <f t="shared" si="24"/>
        <v>0</v>
      </c>
      <c r="AA45" s="42">
        <f t="shared" si="25"/>
        <v>0</v>
      </c>
      <c r="AB45" s="42">
        <v>0</v>
      </c>
      <c r="AC45" s="43">
        <v>0</v>
      </c>
      <c r="AD45" s="42">
        <f t="shared" si="26"/>
        <v>0</v>
      </c>
      <c r="AE45" s="42">
        <v>0</v>
      </c>
      <c r="AF45" s="43">
        <v>0</v>
      </c>
      <c r="AG45" s="42">
        <f t="shared" si="27"/>
        <v>0</v>
      </c>
      <c r="AH45" s="42">
        <v>0</v>
      </c>
      <c r="AI45" s="43">
        <v>0</v>
      </c>
      <c r="AJ45" s="42">
        <f t="shared" si="28"/>
        <v>0</v>
      </c>
      <c r="AK45" s="42">
        <v>0</v>
      </c>
      <c r="AL45" s="43">
        <v>0</v>
      </c>
      <c r="AM45" s="42">
        <f t="shared" si="29"/>
        <v>0</v>
      </c>
      <c r="AN45" s="42">
        <v>0</v>
      </c>
      <c r="AO45" s="43">
        <v>0</v>
      </c>
    </row>
    <row r="46" spans="1:41" ht="19.5" customHeight="1">
      <c r="A46" s="41" t="s">
        <v>38</v>
      </c>
      <c r="B46" s="41" t="s">
        <v>38</v>
      </c>
      <c r="C46" s="41" t="s">
        <v>38</v>
      </c>
      <c r="D46" s="41" t="s">
        <v>213</v>
      </c>
      <c r="E46" s="42">
        <f t="shared" si="15"/>
        <v>587.63</v>
      </c>
      <c r="F46" s="42">
        <f t="shared" si="16"/>
        <v>587.63</v>
      </c>
      <c r="G46" s="42">
        <f t="shared" si="17"/>
        <v>587.63</v>
      </c>
      <c r="H46" s="42">
        <v>587.63</v>
      </c>
      <c r="I46" s="43">
        <v>0</v>
      </c>
      <c r="J46" s="42">
        <f t="shared" si="18"/>
        <v>0</v>
      </c>
      <c r="K46" s="42">
        <v>0</v>
      </c>
      <c r="L46" s="43">
        <v>0</v>
      </c>
      <c r="M46" s="42">
        <f t="shared" si="19"/>
        <v>0</v>
      </c>
      <c r="N46" s="42">
        <v>0</v>
      </c>
      <c r="O46" s="43">
        <v>0</v>
      </c>
      <c r="P46" s="44">
        <f t="shared" si="20"/>
        <v>0</v>
      </c>
      <c r="Q46" s="42">
        <f t="shared" si="21"/>
        <v>0</v>
      </c>
      <c r="R46" s="42">
        <v>0</v>
      </c>
      <c r="S46" s="43">
        <v>0</v>
      </c>
      <c r="T46" s="42">
        <f t="shared" si="22"/>
        <v>0</v>
      </c>
      <c r="U46" s="42">
        <v>0</v>
      </c>
      <c r="V46" s="42">
        <v>0</v>
      </c>
      <c r="W46" s="42">
        <f t="shared" si="23"/>
        <v>0</v>
      </c>
      <c r="X46" s="42">
        <v>0</v>
      </c>
      <c r="Y46" s="43">
        <v>0</v>
      </c>
      <c r="Z46" s="44">
        <f t="shared" si="24"/>
        <v>0</v>
      </c>
      <c r="AA46" s="42">
        <f t="shared" si="25"/>
        <v>0</v>
      </c>
      <c r="AB46" s="42">
        <v>0</v>
      </c>
      <c r="AC46" s="43">
        <v>0</v>
      </c>
      <c r="AD46" s="42">
        <f t="shared" si="26"/>
        <v>0</v>
      </c>
      <c r="AE46" s="42">
        <v>0</v>
      </c>
      <c r="AF46" s="43">
        <v>0</v>
      </c>
      <c r="AG46" s="42">
        <f t="shared" si="27"/>
        <v>0</v>
      </c>
      <c r="AH46" s="42">
        <v>0</v>
      </c>
      <c r="AI46" s="43">
        <v>0</v>
      </c>
      <c r="AJ46" s="42">
        <f t="shared" si="28"/>
        <v>0</v>
      </c>
      <c r="AK46" s="42">
        <v>0</v>
      </c>
      <c r="AL46" s="43">
        <v>0</v>
      </c>
      <c r="AM46" s="42">
        <f t="shared" si="29"/>
        <v>0</v>
      </c>
      <c r="AN46" s="42">
        <v>0</v>
      </c>
      <c r="AO46" s="43">
        <v>0</v>
      </c>
    </row>
    <row r="47" spans="1:41" ht="19.5" customHeight="1">
      <c r="A47" s="41" t="s">
        <v>214</v>
      </c>
      <c r="B47" s="41" t="s">
        <v>88</v>
      </c>
      <c r="C47" s="41" t="s">
        <v>118</v>
      </c>
      <c r="D47" s="41" t="s">
        <v>215</v>
      </c>
      <c r="E47" s="42">
        <f t="shared" si="15"/>
        <v>395.51</v>
      </c>
      <c r="F47" s="42">
        <f t="shared" si="16"/>
        <v>395.51</v>
      </c>
      <c r="G47" s="42">
        <f t="shared" si="17"/>
        <v>395.51</v>
      </c>
      <c r="H47" s="42">
        <v>395.51</v>
      </c>
      <c r="I47" s="43">
        <v>0</v>
      </c>
      <c r="J47" s="42">
        <f t="shared" si="18"/>
        <v>0</v>
      </c>
      <c r="K47" s="42">
        <v>0</v>
      </c>
      <c r="L47" s="43">
        <v>0</v>
      </c>
      <c r="M47" s="42">
        <f t="shared" si="19"/>
        <v>0</v>
      </c>
      <c r="N47" s="42">
        <v>0</v>
      </c>
      <c r="O47" s="43">
        <v>0</v>
      </c>
      <c r="P47" s="44">
        <f t="shared" si="20"/>
        <v>0</v>
      </c>
      <c r="Q47" s="42">
        <f t="shared" si="21"/>
        <v>0</v>
      </c>
      <c r="R47" s="42">
        <v>0</v>
      </c>
      <c r="S47" s="43">
        <v>0</v>
      </c>
      <c r="T47" s="42">
        <f t="shared" si="22"/>
        <v>0</v>
      </c>
      <c r="U47" s="42">
        <v>0</v>
      </c>
      <c r="V47" s="42">
        <v>0</v>
      </c>
      <c r="W47" s="42">
        <f t="shared" si="23"/>
        <v>0</v>
      </c>
      <c r="X47" s="42">
        <v>0</v>
      </c>
      <c r="Y47" s="43">
        <v>0</v>
      </c>
      <c r="Z47" s="44">
        <f t="shared" si="24"/>
        <v>0</v>
      </c>
      <c r="AA47" s="42">
        <f t="shared" si="25"/>
        <v>0</v>
      </c>
      <c r="AB47" s="42">
        <v>0</v>
      </c>
      <c r="AC47" s="43">
        <v>0</v>
      </c>
      <c r="AD47" s="42">
        <f t="shared" si="26"/>
        <v>0</v>
      </c>
      <c r="AE47" s="42">
        <v>0</v>
      </c>
      <c r="AF47" s="43">
        <v>0</v>
      </c>
      <c r="AG47" s="42">
        <f t="shared" si="27"/>
        <v>0</v>
      </c>
      <c r="AH47" s="42">
        <v>0</v>
      </c>
      <c r="AI47" s="43">
        <v>0</v>
      </c>
      <c r="AJ47" s="42">
        <f t="shared" si="28"/>
        <v>0</v>
      </c>
      <c r="AK47" s="42">
        <v>0</v>
      </c>
      <c r="AL47" s="43">
        <v>0</v>
      </c>
      <c r="AM47" s="42">
        <f t="shared" si="29"/>
        <v>0</v>
      </c>
      <c r="AN47" s="42">
        <v>0</v>
      </c>
      <c r="AO47" s="43">
        <v>0</v>
      </c>
    </row>
    <row r="48" spans="1:41" ht="19.5" customHeight="1">
      <c r="A48" s="41" t="s">
        <v>214</v>
      </c>
      <c r="B48" s="41" t="s">
        <v>87</v>
      </c>
      <c r="C48" s="41" t="s">
        <v>118</v>
      </c>
      <c r="D48" s="41" t="s">
        <v>216</v>
      </c>
      <c r="E48" s="42">
        <f t="shared" si="15"/>
        <v>1</v>
      </c>
      <c r="F48" s="42">
        <f t="shared" si="16"/>
        <v>1</v>
      </c>
      <c r="G48" s="42">
        <f t="shared" si="17"/>
        <v>1</v>
      </c>
      <c r="H48" s="42">
        <v>1</v>
      </c>
      <c r="I48" s="43">
        <v>0</v>
      </c>
      <c r="J48" s="42">
        <f t="shared" si="18"/>
        <v>0</v>
      </c>
      <c r="K48" s="42">
        <v>0</v>
      </c>
      <c r="L48" s="43">
        <v>0</v>
      </c>
      <c r="M48" s="42">
        <f t="shared" si="19"/>
        <v>0</v>
      </c>
      <c r="N48" s="42">
        <v>0</v>
      </c>
      <c r="O48" s="43">
        <v>0</v>
      </c>
      <c r="P48" s="44">
        <f t="shared" si="20"/>
        <v>0</v>
      </c>
      <c r="Q48" s="42">
        <f t="shared" si="21"/>
        <v>0</v>
      </c>
      <c r="R48" s="42">
        <v>0</v>
      </c>
      <c r="S48" s="43">
        <v>0</v>
      </c>
      <c r="T48" s="42">
        <f t="shared" si="22"/>
        <v>0</v>
      </c>
      <c r="U48" s="42">
        <v>0</v>
      </c>
      <c r="V48" s="42">
        <v>0</v>
      </c>
      <c r="W48" s="42">
        <f t="shared" si="23"/>
        <v>0</v>
      </c>
      <c r="X48" s="42">
        <v>0</v>
      </c>
      <c r="Y48" s="43">
        <v>0</v>
      </c>
      <c r="Z48" s="44">
        <f t="shared" si="24"/>
        <v>0</v>
      </c>
      <c r="AA48" s="42">
        <f t="shared" si="25"/>
        <v>0</v>
      </c>
      <c r="AB48" s="42">
        <v>0</v>
      </c>
      <c r="AC48" s="43">
        <v>0</v>
      </c>
      <c r="AD48" s="42">
        <f t="shared" si="26"/>
        <v>0</v>
      </c>
      <c r="AE48" s="42">
        <v>0</v>
      </c>
      <c r="AF48" s="43">
        <v>0</v>
      </c>
      <c r="AG48" s="42">
        <f t="shared" si="27"/>
        <v>0</v>
      </c>
      <c r="AH48" s="42">
        <v>0</v>
      </c>
      <c r="AI48" s="43">
        <v>0</v>
      </c>
      <c r="AJ48" s="42">
        <f t="shared" si="28"/>
        <v>0</v>
      </c>
      <c r="AK48" s="42">
        <v>0</v>
      </c>
      <c r="AL48" s="43">
        <v>0</v>
      </c>
      <c r="AM48" s="42">
        <f t="shared" si="29"/>
        <v>0</v>
      </c>
      <c r="AN48" s="42">
        <v>0</v>
      </c>
      <c r="AO48" s="43">
        <v>0</v>
      </c>
    </row>
    <row r="49" spans="1:41" ht="19.5" customHeight="1">
      <c r="A49" s="41" t="s">
        <v>214</v>
      </c>
      <c r="B49" s="41" t="s">
        <v>97</v>
      </c>
      <c r="C49" s="41" t="s">
        <v>118</v>
      </c>
      <c r="D49" s="41" t="s">
        <v>217</v>
      </c>
      <c r="E49" s="42">
        <f t="shared" si="15"/>
        <v>1.5</v>
      </c>
      <c r="F49" s="42">
        <f t="shared" si="16"/>
        <v>1.5</v>
      </c>
      <c r="G49" s="42">
        <f t="shared" si="17"/>
        <v>1.5</v>
      </c>
      <c r="H49" s="42">
        <v>1.5</v>
      </c>
      <c r="I49" s="43">
        <v>0</v>
      </c>
      <c r="J49" s="42">
        <f t="shared" si="18"/>
        <v>0</v>
      </c>
      <c r="K49" s="42">
        <v>0</v>
      </c>
      <c r="L49" s="43">
        <v>0</v>
      </c>
      <c r="M49" s="42">
        <f t="shared" si="19"/>
        <v>0</v>
      </c>
      <c r="N49" s="42">
        <v>0</v>
      </c>
      <c r="O49" s="43">
        <v>0</v>
      </c>
      <c r="P49" s="44">
        <f t="shared" si="20"/>
        <v>0</v>
      </c>
      <c r="Q49" s="42">
        <f t="shared" si="21"/>
        <v>0</v>
      </c>
      <c r="R49" s="42">
        <v>0</v>
      </c>
      <c r="S49" s="43">
        <v>0</v>
      </c>
      <c r="T49" s="42">
        <f t="shared" si="22"/>
        <v>0</v>
      </c>
      <c r="U49" s="42">
        <v>0</v>
      </c>
      <c r="V49" s="42">
        <v>0</v>
      </c>
      <c r="W49" s="42">
        <f t="shared" si="23"/>
        <v>0</v>
      </c>
      <c r="X49" s="42">
        <v>0</v>
      </c>
      <c r="Y49" s="43">
        <v>0</v>
      </c>
      <c r="Z49" s="44">
        <f t="shared" si="24"/>
        <v>0</v>
      </c>
      <c r="AA49" s="42">
        <f t="shared" si="25"/>
        <v>0</v>
      </c>
      <c r="AB49" s="42">
        <v>0</v>
      </c>
      <c r="AC49" s="43">
        <v>0</v>
      </c>
      <c r="AD49" s="42">
        <f t="shared" si="26"/>
        <v>0</v>
      </c>
      <c r="AE49" s="42">
        <v>0</v>
      </c>
      <c r="AF49" s="43">
        <v>0</v>
      </c>
      <c r="AG49" s="42">
        <f t="shared" si="27"/>
        <v>0</v>
      </c>
      <c r="AH49" s="42">
        <v>0</v>
      </c>
      <c r="AI49" s="43">
        <v>0</v>
      </c>
      <c r="AJ49" s="42">
        <f t="shared" si="28"/>
        <v>0</v>
      </c>
      <c r="AK49" s="42">
        <v>0</v>
      </c>
      <c r="AL49" s="43">
        <v>0</v>
      </c>
      <c r="AM49" s="42">
        <f t="shared" si="29"/>
        <v>0</v>
      </c>
      <c r="AN49" s="42">
        <v>0</v>
      </c>
      <c r="AO49" s="43">
        <v>0</v>
      </c>
    </row>
    <row r="50" spans="1:41" ht="19.5" customHeight="1">
      <c r="A50" s="41" t="s">
        <v>214</v>
      </c>
      <c r="B50" s="41" t="s">
        <v>103</v>
      </c>
      <c r="C50" s="41" t="s">
        <v>118</v>
      </c>
      <c r="D50" s="41" t="s">
        <v>219</v>
      </c>
      <c r="E50" s="42">
        <f t="shared" si="15"/>
        <v>64.12</v>
      </c>
      <c r="F50" s="42">
        <f t="shared" si="16"/>
        <v>64.12</v>
      </c>
      <c r="G50" s="42">
        <f t="shared" si="17"/>
        <v>64.12</v>
      </c>
      <c r="H50" s="42">
        <v>64.12</v>
      </c>
      <c r="I50" s="43">
        <v>0</v>
      </c>
      <c r="J50" s="42">
        <f t="shared" si="18"/>
        <v>0</v>
      </c>
      <c r="K50" s="42">
        <v>0</v>
      </c>
      <c r="L50" s="43">
        <v>0</v>
      </c>
      <c r="M50" s="42">
        <f t="shared" si="19"/>
        <v>0</v>
      </c>
      <c r="N50" s="42">
        <v>0</v>
      </c>
      <c r="O50" s="43">
        <v>0</v>
      </c>
      <c r="P50" s="44">
        <f t="shared" si="20"/>
        <v>0</v>
      </c>
      <c r="Q50" s="42">
        <f t="shared" si="21"/>
        <v>0</v>
      </c>
      <c r="R50" s="42">
        <v>0</v>
      </c>
      <c r="S50" s="43">
        <v>0</v>
      </c>
      <c r="T50" s="42">
        <f t="shared" si="22"/>
        <v>0</v>
      </c>
      <c r="U50" s="42">
        <v>0</v>
      </c>
      <c r="V50" s="42">
        <v>0</v>
      </c>
      <c r="W50" s="42">
        <f t="shared" si="23"/>
        <v>0</v>
      </c>
      <c r="X50" s="42">
        <v>0</v>
      </c>
      <c r="Y50" s="43">
        <v>0</v>
      </c>
      <c r="Z50" s="44">
        <f t="shared" si="24"/>
        <v>0</v>
      </c>
      <c r="AA50" s="42">
        <f t="shared" si="25"/>
        <v>0</v>
      </c>
      <c r="AB50" s="42">
        <v>0</v>
      </c>
      <c r="AC50" s="43">
        <v>0</v>
      </c>
      <c r="AD50" s="42">
        <f t="shared" si="26"/>
        <v>0</v>
      </c>
      <c r="AE50" s="42">
        <v>0</v>
      </c>
      <c r="AF50" s="43">
        <v>0</v>
      </c>
      <c r="AG50" s="42">
        <f t="shared" si="27"/>
        <v>0</v>
      </c>
      <c r="AH50" s="42">
        <v>0</v>
      </c>
      <c r="AI50" s="43">
        <v>0</v>
      </c>
      <c r="AJ50" s="42">
        <f t="shared" si="28"/>
        <v>0</v>
      </c>
      <c r="AK50" s="42">
        <v>0</v>
      </c>
      <c r="AL50" s="43">
        <v>0</v>
      </c>
      <c r="AM50" s="42">
        <f t="shared" si="29"/>
        <v>0</v>
      </c>
      <c r="AN50" s="42">
        <v>0</v>
      </c>
      <c r="AO50" s="43">
        <v>0</v>
      </c>
    </row>
    <row r="51" spans="1:41" ht="19.5" customHeight="1">
      <c r="A51" s="41" t="s">
        <v>214</v>
      </c>
      <c r="B51" s="41" t="s">
        <v>108</v>
      </c>
      <c r="C51" s="41" t="s">
        <v>118</v>
      </c>
      <c r="D51" s="41" t="s">
        <v>222</v>
      </c>
      <c r="E51" s="42">
        <f t="shared" si="15"/>
        <v>84.7</v>
      </c>
      <c r="F51" s="42">
        <f t="shared" si="16"/>
        <v>84.7</v>
      </c>
      <c r="G51" s="42">
        <f t="shared" si="17"/>
        <v>84.7</v>
      </c>
      <c r="H51" s="42">
        <v>84.7</v>
      </c>
      <c r="I51" s="43">
        <v>0</v>
      </c>
      <c r="J51" s="42">
        <f t="shared" si="18"/>
        <v>0</v>
      </c>
      <c r="K51" s="42">
        <v>0</v>
      </c>
      <c r="L51" s="43">
        <v>0</v>
      </c>
      <c r="M51" s="42">
        <f t="shared" si="19"/>
        <v>0</v>
      </c>
      <c r="N51" s="42">
        <v>0</v>
      </c>
      <c r="O51" s="43">
        <v>0</v>
      </c>
      <c r="P51" s="44">
        <f t="shared" si="20"/>
        <v>0</v>
      </c>
      <c r="Q51" s="42">
        <f t="shared" si="21"/>
        <v>0</v>
      </c>
      <c r="R51" s="42">
        <v>0</v>
      </c>
      <c r="S51" s="43">
        <v>0</v>
      </c>
      <c r="T51" s="42">
        <f t="shared" si="22"/>
        <v>0</v>
      </c>
      <c r="U51" s="42">
        <v>0</v>
      </c>
      <c r="V51" s="42">
        <v>0</v>
      </c>
      <c r="W51" s="42">
        <f t="shared" si="23"/>
        <v>0</v>
      </c>
      <c r="X51" s="42">
        <v>0</v>
      </c>
      <c r="Y51" s="43">
        <v>0</v>
      </c>
      <c r="Z51" s="44">
        <f t="shared" si="24"/>
        <v>0</v>
      </c>
      <c r="AA51" s="42">
        <f t="shared" si="25"/>
        <v>0</v>
      </c>
      <c r="AB51" s="42">
        <v>0</v>
      </c>
      <c r="AC51" s="43">
        <v>0</v>
      </c>
      <c r="AD51" s="42">
        <f t="shared" si="26"/>
        <v>0</v>
      </c>
      <c r="AE51" s="42">
        <v>0</v>
      </c>
      <c r="AF51" s="43">
        <v>0</v>
      </c>
      <c r="AG51" s="42">
        <f t="shared" si="27"/>
        <v>0</v>
      </c>
      <c r="AH51" s="42">
        <v>0</v>
      </c>
      <c r="AI51" s="43">
        <v>0</v>
      </c>
      <c r="AJ51" s="42">
        <f t="shared" si="28"/>
        <v>0</v>
      </c>
      <c r="AK51" s="42">
        <v>0</v>
      </c>
      <c r="AL51" s="43">
        <v>0</v>
      </c>
      <c r="AM51" s="42">
        <f t="shared" si="29"/>
        <v>0</v>
      </c>
      <c r="AN51" s="42">
        <v>0</v>
      </c>
      <c r="AO51" s="43">
        <v>0</v>
      </c>
    </row>
    <row r="52" spans="1:41" ht="19.5" customHeight="1">
      <c r="A52" s="41" t="s">
        <v>214</v>
      </c>
      <c r="B52" s="41" t="s">
        <v>84</v>
      </c>
      <c r="C52" s="41" t="s">
        <v>118</v>
      </c>
      <c r="D52" s="41" t="s">
        <v>223</v>
      </c>
      <c r="E52" s="42">
        <f t="shared" si="15"/>
        <v>40.8</v>
      </c>
      <c r="F52" s="42">
        <f t="shared" si="16"/>
        <v>40.8</v>
      </c>
      <c r="G52" s="42">
        <f t="shared" si="17"/>
        <v>40.8</v>
      </c>
      <c r="H52" s="42">
        <v>40.8</v>
      </c>
      <c r="I52" s="43">
        <v>0</v>
      </c>
      <c r="J52" s="42">
        <f t="shared" si="18"/>
        <v>0</v>
      </c>
      <c r="K52" s="42">
        <v>0</v>
      </c>
      <c r="L52" s="43">
        <v>0</v>
      </c>
      <c r="M52" s="42">
        <f t="shared" si="19"/>
        <v>0</v>
      </c>
      <c r="N52" s="42">
        <v>0</v>
      </c>
      <c r="O52" s="43">
        <v>0</v>
      </c>
      <c r="P52" s="44">
        <f t="shared" si="20"/>
        <v>0</v>
      </c>
      <c r="Q52" s="42">
        <f t="shared" si="21"/>
        <v>0</v>
      </c>
      <c r="R52" s="42">
        <v>0</v>
      </c>
      <c r="S52" s="43">
        <v>0</v>
      </c>
      <c r="T52" s="42">
        <f t="shared" si="22"/>
        <v>0</v>
      </c>
      <c r="U52" s="42">
        <v>0</v>
      </c>
      <c r="V52" s="42">
        <v>0</v>
      </c>
      <c r="W52" s="42">
        <f t="shared" si="23"/>
        <v>0</v>
      </c>
      <c r="X52" s="42">
        <v>0</v>
      </c>
      <c r="Y52" s="43">
        <v>0</v>
      </c>
      <c r="Z52" s="44">
        <f t="shared" si="24"/>
        <v>0</v>
      </c>
      <c r="AA52" s="42">
        <f t="shared" si="25"/>
        <v>0</v>
      </c>
      <c r="AB52" s="42">
        <v>0</v>
      </c>
      <c r="AC52" s="43">
        <v>0</v>
      </c>
      <c r="AD52" s="42">
        <f t="shared" si="26"/>
        <v>0</v>
      </c>
      <c r="AE52" s="42">
        <v>0</v>
      </c>
      <c r="AF52" s="43">
        <v>0</v>
      </c>
      <c r="AG52" s="42">
        <f t="shared" si="27"/>
        <v>0</v>
      </c>
      <c r="AH52" s="42">
        <v>0</v>
      </c>
      <c r="AI52" s="43">
        <v>0</v>
      </c>
      <c r="AJ52" s="42">
        <f t="shared" si="28"/>
        <v>0</v>
      </c>
      <c r="AK52" s="42">
        <v>0</v>
      </c>
      <c r="AL52" s="43">
        <v>0</v>
      </c>
      <c r="AM52" s="42">
        <f t="shared" si="29"/>
        <v>0</v>
      </c>
      <c r="AN52" s="42">
        <v>0</v>
      </c>
      <c r="AO52" s="43">
        <v>0</v>
      </c>
    </row>
    <row r="53" spans="1:41" ht="19.5" customHeight="1">
      <c r="A53" s="41" t="s">
        <v>38</v>
      </c>
      <c r="B53" s="41" t="s">
        <v>38</v>
      </c>
      <c r="C53" s="41" t="s">
        <v>38</v>
      </c>
      <c r="D53" s="41" t="s">
        <v>234</v>
      </c>
      <c r="E53" s="42">
        <f t="shared" si="15"/>
        <v>0.27</v>
      </c>
      <c r="F53" s="42">
        <f t="shared" si="16"/>
        <v>0.27</v>
      </c>
      <c r="G53" s="42">
        <f t="shared" si="17"/>
        <v>0.27</v>
      </c>
      <c r="H53" s="42">
        <v>0.27</v>
      </c>
      <c r="I53" s="43">
        <v>0</v>
      </c>
      <c r="J53" s="42">
        <f t="shared" si="18"/>
        <v>0</v>
      </c>
      <c r="K53" s="42">
        <v>0</v>
      </c>
      <c r="L53" s="43">
        <v>0</v>
      </c>
      <c r="M53" s="42">
        <f t="shared" si="19"/>
        <v>0</v>
      </c>
      <c r="N53" s="42">
        <v>0</v>
      </c>
      <c r="O53" s="43">
        <v>0</v>
      </c>
      <c r="P53" s="44">
        <f t="shared" si="20"/>
        <v>0</v>
      </c>
      <c r="Q53" s="42">
        <f t="shared" si="21"/>
        <v>0</v>
      </c>
      <c r="R53" s="42">
        <v>0</v>
      </c>
      <c r="S53" s="43">
        <v>0</v>
      </c>
      <c r="T53" s="42">
        <f t="shared" si="22"/>
        <v>0</v>
      </c>
      <c r="U53" s="42">
        <v>0</v>
      </c>
      <c r="V53" s="42">
        <v>0</v>
      </c>
      <c r="W53" s="42">
        <f t="shared" si="23"/>
        <v>0</v>
      </c>
      <c r="X53" s="42">
        <v>0</v>
      </c>
      <c r="Y53" s="43">
        <v>0</v>
      </c>
      <c r="Z53" s="44">
        <f t="shared" si="24"/>
        <v>0</v>
      </c>
      <c r="AA53" s="42">
        <f t="shared" si="25"/>
        <v>0</v>
      </c>
      <c r="AB53" s="42">
        <v>0</v>
      </c>
      <c r="AC53" s="43">
        <v>0</v>
      </c>
      <c r="AD53" s="42">
        <f t="shared" si="26"/>
        <v>0</v>
      </c>
      <c r="AE53" s="42">
        <v>0</v>
      </c>
      <c r="AF53" s="43">
        <v>0</v>
      </c>
      <c r="AG53" s="42">
        <f t="shared" si="27"/>
        <v>0</v>
      </c>
      <c r="AH53" s="42">
        <v>0</v>
      </c>
      <c r="AI53" s="43">
        <v>0</v>
      </c>
      <c r="AJ53" s="42">
        <f t="shared" si="28"/>
        <v>0</v>
      </c>
      <c r="AK53" s="42">
        <v>0</v>
      </c>
      <c r="AL53" s="43">
        <v>0</v>
      </c>
      <c r="AM53" s="42">
        <f t="shared" si="29"/>
        <v>0</v>
      </c>
      <c r="AN53" s="42">
        <v>0</v>
      </c>
      <c r="AO53" s="43">
        <v>0</v>
      </c>
    </row>
    <row r="54" spans="1:41" ht="19.5" customHeight="1">
      <c r="A54" s="41" t="s">
        <v>235</v>
      </c>
      <c r="B54" s="41" t="s">
        <v>88</v>
      </c>
      <c r="C54" s="41" t="s">
        <v>118</v>
      </c>
      <c r="D54" s="41" t="s">
        <v>236</v>
      </c>
      <c r="E54" s="42">
        <f t="shared" si="15"/>
        <v>0.27</v>
      </c>
      <c r="F54" s="42">
        <f t="shared" si="16"/>
        <v>0.27</v>
      </c>
      <c r="G54" s="42">
        <f t="shared" si="17"/>
        <v>0.27</v>
      </c>
      <c r="H54" s="42">
        <v>0.27</v>
      </c>
      <c r="I54" s="43">
        <v>0</v>
      </c>
      <c r="J54" s="42">
        <f t="shared" si="18"/>
        <v>0</v>
      </c>
      <c r="K54" s="42">
        <v>0</v>
      </c>
      <c r="L54" s="43">
        <v>0</v>
      </c>
      <c r="M54" s="42">
        <f t="shared" si="19"/>
        <v>0</v>
      </c>
      <c r="N54" s="42">
        <v>0</v>
      </c>
      <c r="O54" s="43">
        <v>0</v>
      </c>
      <c r="P54" s="44">
        <f t="shared" si="20"/>
        <v>0</v>
      </c>
      <c r="Q54" s="42">
        <f t="shared" si="21"/>
        <v>0</v>
      </c>
      <c r="R54" s="42">
        <v>0</v>
      </c>
      <c r="S54" s="43">
        <v>0</v>
      </c>
      <c r="T54" s="42">
        <f t="shared" si="22"/>
        <v>0</v>
      </c>
      <c r="U54" s="42">
        <v>0</v>
      </c>
      <c r="V54" s="42">
        <v>0</v>
      </c>
      <c r="W54" s="42">
        <f t="shared" si="23"/>
        <v>0</v>
      </c>
      <c r="X54" s="42">
        <v>0</v>
      </c>
      <c r="Y54" s="43">
        <v>0</v>
      </c>
      <c r="Z54" s="44">
        <f t="shared" si="24"/>
        <v>0</v>
      </c>
      <c r="AA54" s="42">
        <f t="shared" si="25"/>
        <v>0</v>
      </c>
      <c r="AB54" s="42">
        <v>0</v>
      </c>
      <c r="AC54" s="43">
        <v>0</v>
      </c>
      <c r="AD54" s="42">
        <f t="shared" si="26"/>
        <v>0</v>
      </c>
      <c r="AE54" s="42">
        <v>0</v>
      </c>
      <c r="AF54" s="43">
        <v>0</v>
      </c>
      <c r="AG54" s="42">
        <f t="shared" si="27"/>
        <v>0</v>
      </c>
      <c r="AH54" s="42">
        <v>0</v>
      </c>
      <c r="AI54" s="43">
        <v>0</v>
      </c>
      <c r="AJ54" s="42">
        <f t="shared" si="28"/>
        <v>0</v>
      </c>
      <c r="AK54" s="42">
        <v>0</v>
      </c>
      <c r="AL54" s="43">
        <v>0</v>
      </c>
      <c r="AM54" s="42">
        <f t="shared" si="29"/>
        <v>0</v>
      </c>
      <c r="AN54" s="42">
        <v>0</v>
      </c>
      <c r="AO54" s="43">
        <v>0</v>
      </c>
    </row>
    <row r="55" spans="1:41" ht="19.5" customHeight="1">
      <c r="A55" s="41" t="s">
        <v>38</v>
      </c>
      <c r="B55" s="41" t="s">
        <v>38</v>
      </c>
      <c r="C55" s="41" t="s">
        <v>38</v>
      </c>
      <c r="D55" s="41" t="s">
        <v>119</v>
      </c>
      <c r="E55" s="42">
        <f t="shared" si="15"/>
        <v>1499.88</v>
      </c>
      <c r="F55" s="42">
        <f t="shared" si="16"/>
        <v>1499.88</v>
      </c>
      <c r="G55" s="42">
        <f t="shared" si="17"/>
        <v>1499.88</v>
      </c>
      <c r="H55" s="42">
        <v>1499.88</v>
      </c>
      <c r="I55" s="43">
        <v>0</v>
      </c>
      <c r="J55" s="42">
        <f t="shared" si="18"/>
        <v>0</v>
      </c>
      <c r="K55" s="42">
        <v>0</v>
      </c>
      <c r="L55" s="43">
        <v>0</v>
      </c>
      <c r="M55" s="42">
        <f t="shared" si="19"/>
        <v>0</v>
      </c>
      <c r="N55" s="42">
        <v>0</v>
      </c>
      <c r="O55" s="43">
        <v>0</v>
      </c>
      <c r="P55" s="44">
        <f t="shared" si="20"/>
        <v>0</v>
      </c>
      <c r="Q55" s="42">
        <f t="shared" si="21"/>
        <v>0</v>
      </c>
      <c r="R55" s="42">
        <v>0</v>
      </c>
      <c r="S55" s="43">
        <v>0</v>
      </c>
      <c r="T55" s="42">
        <f t="shared" si="22"/>
        <v>0</v>
      </c>
      <c r="U55" s="42">
        <v>0</v>
      </c>
      <c r="V55" s="42">
        <v>0</v>
      </c>
      <c r="W55" s="42">
        <f t="shared" si="23"/>
        <v>0</v>
      </c>
      <c r="X55" s="42">
        <v>0</v>
      </c>
      <c r="Y55" s="43">
        <v>0</v>
      </c>
      <c r="Z55" s="44">
        <f t="shared" si="24"/>
        <v>0</v>
      </c>
      <c r="AA55" s="42">
        <f t="shared" si="25"/>
        <v>0</v>
      </c>
      <c r="AB55" s="42">
        <v>0</v>
      </c>
      <c r="AC55" s="43">
        <v>0</v>
      </c>
      <c r="AD55" s="42">
        <f t="shared" si="26"/>
        <v>0</v>
      </c>
      <c r="AE55" s="42">
        <v>0</v>
      </c>
      <c r="AF55" s="43">
        <v>0</v>
      </c>
      <c r="AG55" s="42">
        <f t="shared" si="27"/>
        <v>0</v>
      </c>
      <c r="AH55" s="42">
        <v>0</v>
      </c>
      <c r="AI55" s="43">
        <v>0</v>
      </c>
      <c r="AJ55" s="42">
        <f t="shared" si="28"/>
        <v>0</v>
      </c>
      <c r="AK55" s="42">
        <v>0</v>
      </c>
      <c r="AL55" s="43">
        <v>0</v>
      </c>
      <c r="AM55" s="42">
        <f t="shared" si="29"/>
        <v>0</v>
      </c>
      <c r="AN55" s="42">
        <v>0</v>
      </c>
      <c r="AO55" s="43">
        <v>0</v>
      </c>
    </row>
    <row r="56" spans="1:41" ht="19.5" customHeight="1">
      <c r="A56" s="41" t="s">
        <v>38</v>
      </c>
      <c r="B56" s="41" t="s">
        <v>38</v>
      </c>
      <c r="C56" s="41" t="s">
        <v>38</v>
      </c>
      <c r="D56" s="41" t="s">
        <v>207</v>
      </c>
      <c r="E56" s="42">
        <f t="shared" si="15"/>
        <v>1217.07</v>
      </c>
      <c r="F56" s="42">
        <f t="shared" si="16"/>
        <v>1217.07</v>
      </c>
      <c r="G56" s="42">
        <f t="shared" si="17"/>
        <v>1217.07</v>
      </c>
      <c r="H56" s="42">
        <v>1217.07</v>
      </c>
      <c r="I56" s="43">
        <v>0</v>
      </c>
      <c r="J56" s="42">
        <f t="shared" si="18"/>
        <v>0</v>
      </c>
      <c r="K56" s="42">
        <v>0</v>
      </c>
      <c r="L56" s="43">
        <v>0</v>
      </c>
      <c r="M56" s="42">
        <f t="shared" si="19"/>
        <v>0</v>
      </c>
      <c r="N56" s="42">
        <v>0</v>
      </c>
      <c r="O56" s="43">
        <v>0</v>
      </c>
      <c r="P56" s="44">
        <f t="shared" si="20"/>
        <v>0</v>
      </c>
      <c r="Q56" s="42">
        <f t="shared" si="21"/>
        <v>0</v>
      </c>
      <c r="R56" s="42">
        <v>0</v>
      </c>
      <c r="S56" s="43">
        <v>0</v>
      </c>
      <c r="T56" s="42">
        <f t="shared" si="22"/>
        <v>0</v>
      </c>
      <c r="U56" s="42">
        <v>0</v>
      </c>
      <c r="V56" s="42">
        <v>0</v>
      </c>
      <c r="W56" s="42">
        <f t="shared" si="23"/>
        <v>0</v>
      </c>
      <c r="X56" s="42">
        <v>0</v>
      </c>
      <c r="Y56" s="43">
        <v>0</v>
      </c>
      <c r="Z56" s="44">
        <f t="shared" si="24"/>
        <v>0</v>
      </c>
      <c r="AA56" s="42">
        <f t="shared" si="25"/>
        <v>0</v>
      </c>
      <c r="AB56" s="42">
        <v>0</v>
      </c>
      <c r="AC56" s="43">
        <v>0</v>
      </c>
      <c r="AD56" s="42">
        <f t="shared" si="26"/>
        <v>0</v>
      </c>
      <c r="AE56" s="42">
        <v>0</v>
      </c>
      <c r="AF56" s="43">
        <v>0</v>
      </c>
      <c r="AG56" s="42">
        <f t="shared" si="27"/>
        <v>0</v>
      </c>
      <c r="AH56" s="42">
        <v>0</v>
      </c>
      <c r="AI56" s="43">
        <v>0</v>
      </c>
      <c r="AJ56" s="42">
        <f t="shared" si="28"/>
        <v>0</v>
      </c>
      <c r="AK56" s="42">
        <v>0</v>
      </c>
      <c r="AL56" s="43">
        <v>0</v>
      </c>
      <c r="AM56" s="42">
        <f t="shared" si="29"/>
        <v>0</v>
      </c>
      <c r="AN56" s="42">
        <v>0</v>
      </c>
      <c r="AO56" s="43">
        <v>0</v>
      </c>
    </row>
    <row r="57" spans="1:41" ht="19.5" customHeight="1">
      <c r="A57" s="41" t="s">
        <v>208</v>
      </c>
      <c r="B57" s="41" t="s">
        <v>88</v>
      </c>
      <c r="C57" s="41" t="s">
        <v>120</v>
      </c>
      <c r="D57" s="41" t="s">
        <v>209</v>
      </c>
      <c r="E57" s="42">
        <f t="shared" si="15"/>
        <v>770.26</v>
      </c>
      <c r="F57" s="42">
        <f t="shared" si="16"/>
        <v>770.26</v>
      </c>
      <c r="G57" s="42">
        <f t="shared" si="17"/>
        <v>770.26</v>
      </c>
      <c r="H57" s="42">
        <v>770.26</v>
      </c>
      <c r="I57" s="43">
        <v>0</v>
      </c>
      <c r="J57" s="42">
        <f t="shared" si="18"/>
        <v>0</v>
      </c>
      <c r="K57" s="42">
        <v>0</v>
      </c>
      <c r="L57" s="43">
        <v>0</v>
      </c>
      <c r="M57" s="42">
        <f t="shared" si="19"/>
        <v>0</v>
      </c>
      <c r="N57" s="42">
        <v>0</v>
      </c>
      <c r="O57" s="43">
        <v>0</v>
      </c>
      <c r="P57" s="44">
        <f t="shared" si="20"/>
        <v>0</v>
      </c>
      <c r="Q57" s="42">
        <f t="shared" si="21"/>
        <v>0</v>
      </c>
      <c r="R57" s="42">
        <v>0</v>
      </c>
      <c r="S57" s="43">
        <v>0</v>
      </c>
      <c r="T57" s="42">
        <f t="shared" si="22"/>
        <v>0</v>
      </c>
      <c r="U57" s="42">
        <v>0</v>
      </c>
      <c r="V57" s="42">
        <v>0</v>
      </c>
      <c r="W57" s="42">
        <f t="shared" si="23"/>
        <v>0</v>
      </c>
      <c r="X57" s="42">
        <v>0</v>
      </c>
      <c r="Y57" s="43">
        <v>0</v>
      </c>
      <c r="Z57" s="44">
        <f t="shared" si="24"/>
        <v>0</v>
      </c>
      <c r="AA57" s="42">
        <f t="shared" si="25"/>
        <v>0</v>
      </c>
      <c r="AB57" s="42">
        <v>0</v>
      </c>
      <c r="AC57" s="43">
        <v>0</v>
      </c>
      <c r="AD57" s="42">
        <f t="shared" si="26"/>
        <v>0</v>
      </c>
      <c r="AE57" s="42">
        <v>0</v>
      </c>
      <c r="AF57" s="43">
        <v>0</v>
      </c>
      <c r="AG57" s="42">
        <f t="shared" si="27"/>
        <v>0</v>
      </c>
      <c r="AH57" s="42">
        <v>0</v>
      </c>
      <c r="AI57" s="43">
        <v>0</v>
      </c>
      <c r="AJ57" s="42">
        <f t="shared" si="28"/>
        <v>0</v>
      </c>
      <c r="AK57" s="42">
        <v>0</v>
      </c>
      <c r="AL57" s="43">
        <v>0</v>
      </c>
      <c r="AM57" s="42">
        <f t="shared" si="29"/>
        <v>0</v>
      </c>
      <c r="AN57" s="42">
        <v>0</v>
      </c>
      <c r="AO57" s="43">
        <v>0</v>
      </c>
    </row>
    <row r="58" spans="1:41" ht="19.5" customHeight="1">
      <c r="A58" s="41" t="s">
        <v>208</v>
      </c>
      <c r="B58" s="41" t="s">
        <v>87</v>
      </c>
      <c r="C58" s="41" t="s">
        <v>120</v>
      </c>
      <c r="D58" s="41" t="s">
        <v>210</v>
      </c>
      <c r="E58" s="42">
        <f t="shared" si="15"/>
        <v>261.6</v>
      </c>
      <c r="F58" s="42">
        <f t="shared" si="16"/>
        <v>261.6</v>
      </c>
      <c r="G58" s="42">
        <f t="shared" si="17"/>
        <v>261.6</v>
      </c>
      <c r="H58" s="42">
        <v>261.6</v>
      </c>
      <c r="I58" s="43">
        <v>0</v>
      </c>
      <c r="J58" s="42">
        <f t="shared" si="18"/>
        <v>0</v>
      </c>
      <c r="K58" s="42">
        <v>0</v>
      </c>
      <c r="L58" s="43">
        <v>0</v>
      </c>
      <c r="M58" s="42">
        <f t="shared" si="19"/>
        <v>0</v>
      </c>
      <c r="N58" s="42">
        <v>0</v>
      </c>
      <c r="O58" s="43">
        <v>0</v>
      </c>
      <c r="P58" s="44">
        <f t="shared" si="20"/>
        <v>0</v>
      </c>
      <c r="Q58" s="42">
        <f t="shared" si="21"/>
        <v>0</v>
      </c>
      <c r="R58" s="42">
        <v>0</v>
      </c>
      <c r="S58" s="43">
        <v>0</v>
      </c>
      <c r="T58" s="42">
        <f t="shared" si="22"/>
        <v>0</v>
      </c>
      <c r="U58" s="42">
        <v>0</v>
      </c>
      <c r="V58" s="42">
        <v>0</v>
      </c>
      <c r="W58" s="42">
        <f t="shared" si="23"/>
        <v>0</v>
      </c>
      <c r="X58" s="42">
        <v>0</v>
      </c>
      <c r="Y58" s="43">
        <v>0</v>
      </c>
      <c r="Z58" s="44">
        <f t="shared" si="24"/>
        <v>0</v>
      </c>
      <c r="AA58" s="42">
        <f t="shared" si="25"/>
        <v>0</v>
      </c>
      <c r="AB58" s="42">
        <v>0</v>
      </c>
      <c r="AC58" s="43">
        <v>0</v>
      </c>
      <c r="AD58" s="42">
        <f t="shared" si="26"/>
        <v>0</v>
      </c>
      <c r="AE58" s="42">
        <v>0</v>
      </c>
      <c r="AF58" s="43">
        <v>0</v>
      </c>
      <c r="AG58" s="42">
        <f t="shared" si="27"/>
        <v>0</v>
      </c>
      <c r="AH58" s="42">
        <v>0</v>
      </c>
      <c r="AI58" s="43">
        <v>0</v>
      </c>
      <c r="AJ58" s="42">
        <f t="shared" si="28"/>
        <v>0</v>
      </c>
      <c r="AK58" s="42">
        <v>0</v>
      </c>
      <c r="AL58" s="43">
        <v>0</v>
      </c>
      <c r="AM58" s="42">
        <f t="shared" si="29"/>
        <v>0</v>
      </c>
      <c r="AN58" s="42">
        <v>0</v>
      </c>
      <c r="AO58" s="43">
        <v>0</v>
      </c>
    </row>
    <row r="59" spans="1:41" ht="19.5" customHeight="1">
      <c r="A59" s="41" t="s">
        <v>208</v>
      </c>
      <c r="B59" s="41" t="s">
        <v>97</v>
      </c>
      <c r="C59" s="41" t="s">
        <v>120</v>
      </c>
      <c r="D59" s="41" t="s">
        <v>211</v>
      </c>
      <c r="E59" s="42">
        <f t="shared" si="15"/>
        <v>117.48</v>
      </c>
      <c r="F59" s="42">
        <f t="shared" si="16"/>
        <v>117.48</v>
      </c>
      <c r="G59" s="42">
        <f t="shared" si="17"/>
        <v>117.48</v>
      </c>
      <c r="H59" s="42">
        <v>117.48</v>
      </c>
      <c r="I59" s="43">
        <v>0</v>
      </c>
      <c r="J59" s="42">
        <f t="shared" si="18"/>
        <v>0</v>
      </c>
      <c r="K59" s="42">
        <v>0</v>
      </c>
      <c r="L59" s="43">
        <v>0</v>
      </c>
      <c r="M59" s="42">
        <f t="shared" si="19"/>
        <v>0</v>
      </c>
      <c r="N59" s="42">
        <v>0</v>
      </c>
      <c r="O59" s="43">
        <v>0</v>
      </c>
      <c r="P59" s="44">
        <f t="shared" si="20"/>
        <v>0</v>
      </c>
      <c r="Q59" s="42">
        <f t="shared" si="21"/>
        <v>0</v>
      </c>
      <c r="R59" s="42">
        <v>0</v>
      </c>
      <c r="S59" s="43">
        <v>0</v>
      </c>
      <c r="T59" s="42">
        <f t="shared" si="22"/>
        <v>0</v>
      </c>
      <c r="U59" s="42">
        <v>0</v>
      </c>
      <c r="V59" s="42">
        <v>0</v>
      </c>
      <c r="W59" s="42">
        <f t="shared" si="23"/>
        <v>0</v>
      </c>
      <c r="X59" s="42">
        <v>0</v>
      </c>
      <c r="Y59" s="43">
        <v>0</v>
      </c>
      <c r="Z59" s="44">
        <f t="shared" si="24"/>
        <v>0</v>
      </c>
      <c r="AA59" s="42">
        <f t="shared" si="25"/>
        <v>0</v>
      </c>
      <c r="AB59" s="42">
        <v>0</v>
      </c>
      <c r="AC59" s="43">
        <v>0</v>
      </c>
      <c r="AD59" s="42">
        <f t="shared" si="26"/>
        <v>0</v>
      </c>
      <c r="AE59" s="42">
        <v>0</v>
      </c>
      <c r="AF59" s="43">
        <v>0</v>
      </c>
      <c r="AG59" s="42">
        <f t="shared" si="27"/>
        <v>0</v>
      </c>
      <c r="AH59" s="42">
        <v>0</v>
      </c>
      <c r="AI59" s="43">
        <v>0</v>
      </c>
      <c r="AJ59" s="42">
        <f t="shared" si="28"/>
        <v>0</v>
      </c>
      <c r="AK59" s="42">
        <v>0</v>
      </c>
      <c r="AL59" s="43">
        <v>0</v>
      </c>
      <c r="AM59" s="42">
        <f t="shared" si="29"/>
        <v>0</v>
      </c>
      <c r="AN59" s="42">
        <v>0</v>
      </c>
      <c r="AO59" s="43">
        <v>0</v>
      </c>
    </row>
    <row r="60" spans="1:41" ht="19.5" customHeight="1">
      <c r="A60" s="41" t="s">
        <v>208</v>
      </c>
      <c r="B60" s="41" t="s">
        <v>84</v>
      </c>
      <c r="C60" s="41" t="s">
        <v>120</v>
      </c>
      <c r="D60" s="41" t="s">
        <v>212</v>
      </c>
      <c r="E60" s="42">
        <f t="shared" si="15"/>
        <v>67.73</v>
      </c>
      <c r="F60" s="42">
        <f t="shared" si="16"/>
        <v>67.73</v>
      </c>
      <c r="G60" s="42">
        <f t="shared" si="17"/>
        <v>67.73</v>
      </c>
      <c r="H60" s="42">
        <v>67.73</v>
      </c>
      <c r="I60" s="43">
        <v>0</v>
      </c>
      <c r="J60" s="42">
        <f t="shared" si="18"/>
        <v>0</v>
      </c>
      <c r="K60" s="42">
        <v>0</v>
      </c>
      <c r="L60" s="43">
        <v>0</v>
      </c>
      <c r="M60" s="42">
        <f t="shared" si="19"/>
        <v>0</v>
      </c>
      <c r="N60" s="42">
        <v>0</v>
      </c>
      <c r="O60" s="43">
        <v>0</v>
      </c>
      <c r="P60" s="44">
        <f t="shared" si="20"/>
        <v>0</v>
      </c>
      <c r="Q60" s="42">
        <f t="shared" si="21"/>
        <v>0</v>
      </c>
      <c r="R60" s="42">
        <v>0</v>
      </c>
      <c r="S60" s="43">
        <v>0</v>
      </c>
      <c r="T60" s="42">
        <f t="shared" si="22"/>
        <v>0</v>
      </c>
      <c r="U60" s="42">
        <v>0</v>
      </c>
      <c r="V60" s="42">
        <v>0</v>
      </c>
      <c r="W60" s="42">
        <f t="shared" si="23"/>
        <v>0</v>
      </c>
      <c r="X60" s="42">
        <v>0</v>
      </c>
      <c r="Y60" s="43">
        <v>0</v>
      </c>
      <c r="Z60" s="44">
        <f t="shared" si="24"/>
        <v>0</v>
      </c>
      <c r="AA60" s="42">
        <f t="shared" si="25"/>
        <v>0</v>
      </c>
      <c r="AB60" s="42">
        <v>0</v>
      </c>
      <c r="AC60" s="43">
        <v>0</v>
      </c>
      <c r="AD60" s="42">
        <f t="shared" si="26"/>
        <v>0</v>
      </c>
      <c r="AE60" s="42">
        <v>0</v>
      </c>
      <c r="AF60" s="43">
        <v>0</v>
      </c>
      <c r="AG60" s="42">
        <f t="shared" si="27"/>
        <v>0</v>
      </c>
      <c r="AH60" s="42">
        <v>0</v>
      </c>
      <c r="AI60" s="43">
        <v>0</v>
      </c>
      <c r="AJ60" s="42">
        <f t="shared" si="28"/>
        <v>0</v>
      </c>
      <c r="AK60" s="42">
        <v>0</v>
      </c>
      <c r="AL60" s="43">
        <v>0</v>
      </c>
      <c r="AM60" s="42">
        <f t="shared" si="29"/>
        <v>0</v>
      </c>
      <c r="AN60" s="42">
        <v>0</v>
      </c>
      <c r="AO60" s="43">
        <v>0</v>
      </c>
    </row>
    <row r="61" spans="1:41" ht="19.5" customHeight="1">
      <c r="A61" s="41" t="s">
        <v>38</v>
      </c>
      <c r="B61" s="41" t="s">
        <v>38</v>
      </c>
      <c r="C61" s="41" t="s">
        <v>38</v>
      </c>
      <c r="D61" s="41" t="s">
        <v>213</v>
      </c>
      <c r="E61" s="42">
        <f t="shared" si="15"/>
        <v>282.67</v>
      </c>
      <c r="F61" s="42">
        <f t="shared" si="16"/>
        <v>282.67</v>
      </c>
      <c r="G61" s="42">
        <f t="shared" si="17"/>
        <v>282.67</v>
      </c>
      <c r="H61" s="42">
        <v>282.67</v>
      </c>
      <c r="I61" s="43">
        <v>0</v>
      </c>
      <c r="J61" s="42">
        <f t="shared" si="18"/>
        <v>0</v>
      </c>
      <c r="K61" s="42">
        <v>0</v>
      </c>
      <c r="L61" s="43">
        <v>0</v>
      </c>
      <c r="M61" s="42">
        <f t="shared" si="19"/>
        <v>0</v>
      </c>
      <c r="N61" s="42">
        <v>0</v>
      </c>
      <c r="O61" s="43">
        <v>0</v>
      </c>
      <c r="P61" s="44">
        <f t="shared" si="20"/>
        <v>0</v>
      </c>
      <c r="Q61" s="42">
        <f t="shared" si="21"/>
        <v>0</v>
      </c>
      <c r="R61" s="42">
        <v>0</v>
      </c>
      <c r="S61" s="43">
        <v>0</v>
      </c>
      <c r="T61" s="42">
        <f t="shared" si="22"/>
        <v>0</v>
      </c>
      <c r="U61" s="42">
        <v>0</v>
      </c>
      <c r="V61" s="42">
        <v>0</v>
      </c>
      <c r="W61" s="42">
        <f t="shared" si="23"/>
        <v>0</v>
      </c>
      <c r="X61" s="42">
        <v>0</v>
      </c>
      <c r="Y61" s="43">
        <v>0</v>
      </c>
      <c r="Z61" s="44">
        <f t="shared" si="24"/>
        <v>0</v>
      </c>
      <c r="AA61" s="42">
        <f t="shared" si="25"/>
        <v>0</v>
      </c>
      <c r="AB61" s="42">
        <v>0</v>
      </c>
      <c r="AC61" s="43">
        <v>0</v>
      </c>
      <c r="AD61" s="42">
        <f t="shared" si="26"/>
        <v>0</v>
      </c>
      <c r="AE61" s="42">
        <v>0</v>
      </c>
      <c r="AF61" s="43">
        <v>0</v>
      </c>
      <c r="AG61" s="42">
        <f t="shared" si="27"/>
        <v>0</v>
      </c>
      <c r="AH61" s="42">
        <v>0</v>
      </c>
      <c r="AI61" s="43">
        <v>0</v>
      </c>
      <c r="AJ61" s="42">
        <f t="shared" si="28"/>
        <v>0</v>
      </c>
      <c r="AK61" s="42">
        <v>0</v>
      </c>
      <c r="AL61" s="43">
        <v>0</v>
      </c>
      <c r="AM61" s="42">
        <f t="shared" si="29"/>
        <v>0</v>
      </c>
      <c r="AN61" s="42">
        <v>0</v>
      </c>
      <c r="AO61" s="43">
        <v>0</v>
      </c>
    </row>
    <row r="62" spans="1:41" ht="19.5" customHeight="1">
      <c r="A62" s="41" t="s">
        <v>214</v>
      </c>
      <c r="B62" s="41" t="s">
        <v>88</v>
      </c>
      <c r="C62" s="41" t="s">
        <v>120</v>
      </c>
      <c r="D62" s="41" t="s">
        <v>215</v>
      </c>
      <c r="E62" s="42">
        <f t="shared" si="15"/>
        <v>218.02</v>
      </c>
      <c r="F62" s="42">
        <f t="shared" si="16"/>
        <v>218.02</v>
      </c>
      <c r="G62" s="42">
        <f t="shared" si="17"/>
        <v>218.02</v>
      </c>
      <c r="H62" s="42">
        <v>218.02</v>
      </c>
      <c r="I62" s="43">
        <v>0</v>
      </c>
      <c r="J62" s="42">
        <f t="shared" si="18"/>
        <v>0</v>
      </c>
      <c r="K62" s="42">
        <v>0</v>
      </c>
      <c r="L62" s="43">
        <v>0</v>
      </c>
      <c r="M62" s="42">
        <f t="shared" si="19"/>
        <v>0</v>
      </c>
      <c r="N62" s="42">
        <v>0</v>
      </c>
      <c r="O62" s="43">
        <v>0</v>
      </c>
      <c r="P62" s="44">
        <f t="shared" si="20"/>
        <v>0</v>
      </c>
      <c r="Q62" s="42">
        <f t="shared" si="21"/>
        <v>0</v>
      </c>
      <c r="R62" s="42">
        <v>0</v>
      </c>
      <c r="S62" s="43">
        <v>0</v>
      </c>
      <c r="T62" s="42">
        <f t="shared" si="22"/>
        <v>0</v>
      </c>
      <c r="U62" s="42">
        <v>0</v>
      </c>
      <c r="V62" s="42">
        <v>0</v>
      </c>
      <c r="W62" s="42">
        <f t="shared" si="23"/>
        <v>0</v>
      </c>
      <c r="X62" s="42">
        <v>0</v>
      </c>
      <c r="Y62" s="43">
        <v>0</v>
      </c>
      <c r="Z62" s="44">
        <f t="shared" si="24"/>
        <v>0</v>
      </c>
      <c r="AA62" s="42">
        <f t="shared" si="25"/>
        <v>0</v>
      </c>
      <c r="AB62" s="42">
        <v>0</v>
      </c>
      <c r="AC62" s="43">
        <v>0</v>
      </c>
      <c r="AD62" s="42">
        <f t="shared" si="26"/>
        <v>0</v>
      </c>
      <c r="AE62" s="42">
        <v>0</v>
      </c>
      <c r="AF62" s="43">
        <v>0</v>
      </c>
      <c r="AG62" s="42">
        <f t="shared" si="27"/>
        <v>0</v>
      </c>
      <c r="AH62" s="42">
        <v>0</v>
      </c>
      <c r="AI62" s="43">
        <v>0</v>
      </c>
      <c r="AJ62" s="42">
        <f t="shared" si="28"/>
        <v>0</v>
      </c>
      <c r="AK62" s="42">
        <v>0</v>
      </c>
      <c r="AL62" s="43">
        <v>0</v>
      </c>
      <c r="AM62" s="42">
        <f t="shared" si="29"/>
        <v>0</v>
      </c>
      <c r="AN62" s="42">
        <v>0</v>
      </c>
      <c r="AO62" s="43">
        <v>0</v>
      </c>
    </row>
    <row r="63" spans="1:41" ht="19.5" customHeight="1">
      <c r="A63" s="41" t="s">
        <v>214</v>
      </c>
      <c r="B63" s="41" t="s">
        <v>87</v>
      </c>
      <c r="C63" s="41" t="s">
        <v>120</v>
      </c>
      <c r="D63" s="41" t="s">
        <v>216</v>
      </c>
      <c r="E63" s="42">
        <f t="shared" si="15"/>
        <v>2.5</v>
      </c>
      <c r="F63" s="42">
        <f t="shared" si="16"/>
        <v>2.5</v>
      </c>
      <c r="G63" s="42">
        <f t="shared" si="17"/>
        <v>2.5</v>
      </c>
      <c r="H63" s="42">
        <v>2.5</v>
      </c>
      <c r="I63" s="43">
        <v>0</v>
      </c>
      <c r="J63" s="42">
        <f t="shared" si="18"/>
        <v>0</v>
      </c>
      <c r="K63" s="42">
        <v>0</v>
      </c>
      <c r="L63" s="43">
        <v>0</v>
      </c>
      <c r="M63" s="42">
        <f t="shared" si="19"/>
        <v>0</v>
      </c>
      <c r="N63" s="42">
        <v>0</v>
      </c>
      <c r="O63" s="43">
        <v>0</v>
      </c>
      <c r="P63" s="44">
        <f t="shared" si="20"/>
        <v>0</v>
      </c>
      <c r="Q63" s="42">
        <f t="shared" si="21"/>
        <v>0</v>
      </c>
      <c r="R63" s="42">
        <v>0</v>
      </c>
      <c r="S63" s="43">
        <v>0</v>
      </c>
      <c r="T63" s="42">
        <f t="shared" si="22"/>
        <v>0</v>
      </c>
      <c r="U63" s="42">
        <v>0</v>
      </c>
      <c r="V63" s="42">
        <v>0</v>
      </c>
      <c r="W63" s="42">
        <f t="shared" si="23"/>
        <v>0</v>
      </c>
      <c r="X63" s="42">
        <v>0</v>
      </c>
      <c r="Y63" s="43">
        <v>0</v>
      </c>
      <c r="Z63" s="44">
        <f t="shared" si="24"/>
        <v>0</v>
      </c>
      <c r="AA63" s="42">
        <f t="shared" si="25"/>
        <v>0</v>
      </c>
      <c r="AB63" s="42">
        <v>0</v>
      </c>
      <c r="AC63" s="43">
        <v>0</v>
      </c>
      <c r="AD63" s="42">
        <f t="shared" si="26"/>
        <v>0</v>
      </c>
      <c r="AE63" s="42">
        <v>0</v>
      </c>
      <c r="AF63" s="43">
        <v>0</v>
      </c>
      <c r="AG63" s="42">
        <f t="shared" si="27"/>
        <v>0</v>
      </c>
      <c r="AH63" s="42">
        <v>0</v>
      </c>
      <c r="AI63" s="43">
        <v>0</v>
      </c>
      <c r="AJ63" s="42">
        <f t="shared" si="28"/>
        <v>0</v>
      </c>
      <c r="AK63" s="42">
        <v>0</v>
      </c>
      <c r="AL63" s="43">
        <v>0</v>
      </c>
      <c r="AM63" s="42">
        <f t="shared" si="29"/>
        <v>0</v>
      </c>
      <c r="AN63" s="42">
        <v>0</v>
      </c>
      <c r="AO63" s="43">
        <v>0</v>
      </c>
    </row>
    <row r="64" spans="1:41" ht="19.5" customHeight="1">
      <c r="A64" s="41" t="s">
        <v>214</v>
      </c>
      <c r="B64" s="41" t="s">
        <v>103</v>
      </c>
      <c r="C64" s="41" t="s">
        <v>120</v>
      </c>
      <c r="D64" s="41" t="s">
        <v>219</v>
      </c>
      <c r="E64" s="42">
        <f t="shared" si="15"/>
        <v>20</v>
      </c>
      <c r="F64" s="42">
        <f t="shared" si="16"/>
        <v>20</v>
      </c>
      <c r="G64" s="42">
        <f t="shared" si="17"/>
        <v>20</v>
      </c>
      <c r="H64" s="42">
        <v>20</v>
      </c>
      <c r="I64" s="43">
        <v>0</v>
      </c>
      <c r="J64" s="42">
        <f t="shared" si="18"/>
        <v>0</v>
      </c>
      <c r="K64" s="42">
        <v>0</v>
      </c>
      <c r="L64" s="43">
        <v>0</v>
      </c>
      <c r="M64" s="42">
        <f t="shared" si="19"/>
        <v>0</v>
      </c>
      <c r="N64" s="42">
        <v>0</v>
      </c>
      <c r="O64" s="43">
        <v>0</v>
      </c>
      <c r="P64" s="44">
        <f t="shared" si="20"/>
        <v>0</v>
      </c>
      <c r="Q64" s="42">
        <f t="shared" si="21"/>
        <v>0</v>
      </c>
      <c r="R64" s="42">
        <v>0</v>
      </c>
      <c r="S64" s="43">
        <v>0</v>
      </c>
      <c r="T64" s="42">
        <f t="shared" si="22"/>
        <v>0</v>
      </c>
      <c r="U64" s="42">
        <v>0</v>
      </c>
      <c r="V64" s="42">
        <v>0</v>
      </c>
      <c r="W64" s="42">
        <f t="shared" si="23"/>
        <v>0</v>
      </c>
      <c r="X64" s="42">
        <v>0</v>
      </c>
      <c r="Y64" s="43">
        <v>0</v>
      </c>
      <c r="Z64" s="44">
        <f t="shared" si="24"/>
        <v>0</v>
      </c>
      <c r="AA64" s="42">
        <f t="shared" si="25"/>
        <v>0</v>
      </c>
      <c r="AB64" s="42">
        <v>0</v>
      </c>
      <c r="AC64" s="43">
        <v>0</v>
      </c>
      <c r="AD64" s="42">
        <f t="shared" si="26"/>
        <v>0</v>
      </c>
      <c r="AE64" s="42">
        <v>0</v>
      </c>
      <c r="AF64" s="43">
        <v>0</v>
      </c>
      <c r="AG64" s="42">
        <f t="shared" si="27"/>
        <v>0</v>
      </c>
      <c r="AH64" s="42">
        <v>0</v>
      </c>
      <c r="AI64" s="43">
        <v>0</v>
      </c>
      <c r="AJ64" s="42">
        <f t="shared" si="28"/>
        <v>0</v>
      </c>
      <c r="AK64" s="42">
        <v>0</v>
      </c>
      <c r="AL64" s="43">
        <v>0</v>
      </c>
      <c r="AM64" s="42">
        <f t="shared" si="29"/>
        <v>0</v>
      </c>
      <c r="AN64" s="42">
        <v>0</v>
      </c>
      <c r="AO64" s="43">
        <v>0</v>
      </c>
    </row>
    <row r="65" spans="1:41" ht="19.5" customHeight="1">
      <c r="A65" s="41" t="s">
        <v>214</v>
      </c>
      <c r="B65" s="41" t="s">
        <v>108</v>
      </c>
      <c r="C65" s="41" t="s">
        <v>120</v>
      </c>
      <c r="D65" s="41" t="s">
        <v>222</v>
      </c>
      <c r="E65" s="42">
        <f t="shared" si="15"/>
        <v>20</v>
      </c>
      <c r="F65" s="42">
        <f t="shared" si="16"/>
        <v>20</v>
      </c>
      <c r="G65" s="42">
        <f t="shared" si="17"/>
        <v>20</v>
      </c>
      <c r="H65" s="42">
        <v>20</v>
      </c>
      <c r="I65" s="43">
        <v>0</v>
      </c>
      <c r="J65" s="42">
        <f t="shared" si="18"/>
        <v>0</v>
      </c>
      <c r="K65" s="42">
        <v>0</v>
      </c>
      <c r="L65" s="43">
        <v>0</v>
      </c>
      <c r="M65" s="42">
        <f t="shared" si="19"/>
        <v>0</v>
      </c>
      <c r="N65" s="42">
        <v>0</v>
      </c>
      <c r="O65" s="43">
        <v>0</v>
      </c>
      <c r="P65" s="44">
        <f t="shared" si="20"/>
        <v>0</v>
      </c>
      <c r="Q65" s="42">
        <f t="shared" si="21"/>
        <v>0</v>
      </c>
      <c r="R65" s="42">
        <v>0</v>
      </c>
      <c r="S65" s="43">
        <v>0</v>
      </c>
      <c r="T65" s="42">
        <f t="shared" si="22"/>
        <v>0</v>
      </c>
      <c r="U65" s="42">
        <v>0</v>
      </c>
      <c r="V65" s="42">
        <v>0</v>
      </c>
      <c r="W65" s="42">
        <f t="shared" si="23"/>
        <v>0</v>
      </c>
      <c r="X65" s="42">
        <v>0</v>
      </c>
      <c r="Y65" s="43">
        <v>0</v>
      </c>
      <c r="Z65" s="44">
        <f t="shared" si="24"/>
        <v>0</v>
      </c>
      <c r="AA65" s="42">
        <f t="shared" si="25"/>
        <v>0</v>
      </c>
      <c r="AB65" s="42">
        <v>0</v>
      </c>
      <c r="AC65" s="43">
        <v>0</v>
      </c>
      <c r="AD65" s="42">
        <f t="shared" si="26"/>
        <v>0</v>
      </c>
      <c r="AE65" s="42">
        <v>0</v>
      </c>
      <c r="AF65" s="43">
        <v>0</v>
      </c>
      <c r="AG65" s="42">
        <f t="shared" si="27"/>
        <v>0</v>
      </c>
      <c r="AH65" s="42">
        <v>0</v>
      </c>
      <c r="AI65" s="43">
        <v>0</v>
      </c>
      <c r="AJ65" s="42">
        <f t="shared" si="28"/>
        <v>0</v>
      </c>
      <c r="AK65" s="42">
        <v>0</v>
      </c>
      <c r="AL65" s="43">
        <v>0</v>
      </c>
      <c r="AM65" s="42">
        <f t="shared" si="29"/>
        <v>0</v>
      </c>
      <c r="AN65" s="42">
        <v>0</v>
      </c>
      <c r="AO65" s="43">
        <v>0</v>
      </c>
    </row>
    <row r="66" spans="1:41" ht="19.5" customHeight="1">
      <c r="A66" s="41" t="s">
        <v>214</v>
      </c>
      <c r="B66" s="41" t="s">
        <v>84</v>
      </c>
      <c r="C66" s="41" t="s">
        <v>120</v>
      </c>
      <c r="D66" s="41" t="s">
        <v>223</v>
      </c>
      <c r="E66" s="42">
        <f t="shared" si="15"/>
        <v>22.15</v>
      </c>
      <c r="F66" s="42">
        <f t="shared" si="16"/>
        <v>22.15</v>
      </c>
      <c r="G66" s="42">
        <f t="shared" si="17"/>
        <v>22.15</v>
      </c>
      <c r="H66" s="42">
        <v>22.15</v>
      </c>
      <c r="I66" s="43">
        <v>0</v>
      </c>
      <c r="J66" s="42">
        <f t="shared" si="18"/>
        <v>0</v>
      </c>
      <c r="K66" s="42">
        <v>0</v>
      </c>
      <c r="L66" s="43">
        <v>0</v>
      </c>
      <c r="M66" s="42">
        <f t="shared" si="19"/>
        <v>0</v>
      </c>
      <c r="N66" s="42">
        <v>0</v>
      </c>
      <c r="O66" s="43">
        <v>0</v>
      </c>
      <c r="P66" s="44">
        <f t="shared" si="20"/>
        <v>0</v>
      </c>
      <c r="Q66" s="42">
        <f t="shared" si="21"/>
        <v>0</v>
      </c>
      <c r="R66" s="42">
        <v>0</v>
      </c>
      <c r="S66" s="43">
        <v>0</v>
      </c>
      <c r="T66" s="42">
        <f t="shared" si="22"/>
        <v>0</v>
      </c>
      <c r="U66" s="42">
        <v>0</v>
      </c>
      <c r="V66" s="42">
        <v>0</v>
      </c>
      <c r="W66" s="42">
        <f t="shared" si="23"/>
        <v>0</v>
      </c>
      <c r="X66" s="42">
        <v>0</v>
      </c>
      <c r="Y66" s="43">
        <v>0</v>
      </c>
      <c r="Z66" s="44">
        <f t="shared" si="24"/>
        <v>0</v>
      </c>
      <c r="AA66" s="42">
        <f t="shared" si="25"/>
        <v>0</v>
      </c>
      <c r="AB66" s="42">
        <v>0</v>
      </c>
      <c r="AC66" s="43">
        <v>0</v>
      </c>
      <c r="AD66" s="42">
        <f t="shared" si="26"/>
        <v>0</v>
      </c>
      <c r="AE66" s="42">
        <v>0</v>
      </c>
      <c r="AF66" s="43">
        <v>0</v>
      </c>
      <c r="AG66" s="42">
        <f t="shared" si="27"/>
        <v>0</v>
      </c>
      <c r="AH66" s="42">
        <v>0</v>
      </c>
      <c r="AI66" s="43">
        <v>0</v>
      </c>
      <c r="AJ66" s="42">
        <f t="shared" si="28"/>
        <v>0</v>
      </c>
      <c r="AK66" s="42">
        <v>0</v>
      </c>
      <c r="AL66" s="43">
        <v>0</v>
      </c>
      <c r="AM66" s="42">
        <f t="shared" si="29"/>
        <v>0</v>
      </c>
      <c r="AN66" s="42">
        <v>0</v>
      </c>
      <c r="AO66" s="43">
        <v>0</v>
      </c>
    </row>
    <row r="67" spans="1:41" ht="19.5" customHeight="1">
      <c r="A67" s="41" t="s">
        <v>38</v>
      </c>
      <c r="B67" s="41" t="s">
        <v>38</v>
      </c>
      <c r="C67" s="41" t="s">
        <v>38</v>
      </c>
      <c r="D67" s="41" t="s">
        <v>234</v>
      </c>
      <c r="E67" s="42">
        <f t="shared" si="15"/>
        <v>0.14</v>
      </c>
      <c r="F67" s="42">
        <f t="shared" si="16"/>
        <v>0.14</v>
      </c>
      <c r="G67" s="42">
        <f t="shared" si="17"/>
        <v>0.14</v>
      </c>
      <c r="H67" s="42">
        <v>0.14</v>
      </c>
      <c r="I67" s="43">
        <v>0</v>
      </c>
      <c r="J67" s="42">
        <f t="shared" si="18"/>
        <v>0</v>
      </c>
      <c r="K67" s="42">
        <v>0</v>
      </c>
      <c r="L67" s="43">
        <v>0</v>
      </c>
      <c r="M67" s="42">
        <f t="shared" si="19"/>
        <v>0</v>
      </c>
      <c r="N67" s="42">
        <v>0</v>
      </c>
      <c r="O67" s="43">
        <v>0</v>
      </c>
      <c r="P67" s="44">
        <f t="shared" si="20"/>
        <v>0</v>
      </c>
      <c r="Q67" s="42">
        <f t="shared" si="21"/>
        <v>0</v>
      </c>
      <c r="R67" s="42">
        <v>0</v>
      </c>
      <c r="S67" s="43">
        <v>0</v>
      </c>
      <c r="T67" s="42">
        <f t="shared" si="22"/>
        <v>0</v>
      </c>
      <c r="U67" s="42">
        <v>0</v>
      </c>
      <c r="V67" s="42">
        <v>0</v>
      </c>
      <c r="W67" s="42">
        <f t="shared" si="23"/>
        <v>0</v>
      </c>
      <c r="X67" s="42">
        <v>0</v>
      </c>
      <c r="Y67" s="43">
        <v>0</v>
      </c>
      <c r="Z67" s="44">
        <f t="shared" si="24"/>
        <v>0</v>
      </c>
      <c r="AA67" s="42">
        <f t="shared" si="25"/>
        <v>0</v>
      </c>
      <c r="AB67" s="42">
        <v>0</v>
      </c>
      <c r="AC67" s="43">
        <v>0</v>
      </c>
      <c r="AD67" s="42">
        <f t="shared" si="26"/>
        <v>0</v>
      </c>
      <c r="AE67" s="42">
        <v>0</v>
      </c>
      <c r="AF67" s="43">
        <v>0</v>
      </c>
      <c r="AG67" s="42">
        <f t="shared" si="27"/>
        <v>0</v>
      </c>
      <c r="AH67" s="42">
        <v>0</v>
      </c>
      <c r="AI67" s="43">
        <v>0</v>
      </c>
      <c r="AJ67" s="42">
        <f t="shared" si="28"/>
        <v>0</v>
      </c>
      <c r="AK67" s="42">
        <v>0</v>
      </c>
      <c r="AL67" s="43">
        <v>0</v>
      </c>
      <c r="AM67" s="42">
        <f t="shared" si="29"/>
        <v>0</v>
      </c>
      <c r="AN67" s="42">
        <v>0</v>
      </c>
      <c r="AO67" s="43">
        <v>0</v>
      </c>
    </row>
    <row r="68" spans="1:41" ht="19.5" customHeight="1">
      <c r="A68" s="41" t="s">
        <v>235</v>
      </c>
      <c r="B68" s="41" t="s">
        <v>88</v>
      </c>
      <c r="C68" s="41" t="s">
        <v>120</v>
      </c>
      <c r="D68" s="41" t="s">
        <v>236</v>
      </c>
      <c r="E68" s="42">
        <f t="shared" si="15"/>
        <v>0.14</v>
      </c>
      <c r="F68" s="42">
        <f t="shared" si="16"/>
        <v>0.14</v>
      </c>
      <c r="G68" s="42">
        <f t="shared" si="17"/>
        <v>0.14</v>
      </c>
      <c r="H68" s="42">
        <v>0.14</v>
      </c>
      <c r="I68" s="43">
        <v>0</v>
      </c>
      <c r="J68" s="42">
        <f t="shared" si="18"/>
        <v>0</v>
      </c>
      <c r="K68" s="42">
        <v>0</v>
      </c>
      <c r="L68" s="43">
        <v>0</v>
      </c>
      <c r="M68" s="42">
        <f t="shared" si="19"/>
        <v>0</v>
      </c>
      <c r="N68" s="42">
        <v>0</v>
      </c>
      <c r="O68" s="43">
        <v>0</v>
      </c>
      <c r="P68" s="44">
        <f t="shared" si="20"/>
        <v>0</v>
      </c>
      <c r="Q68" s="42">
        <f t="shared" si="21"/>
        <v>0</v>
      </c>
      <c r="R68" s="42">
        <v>0</v>
      </c>
      <c r="S68" s="43">
        <v>0</v>
      </c>
      <c r="T68" s="42">
        <f t="shared" si="22"/>
        <v>0</v>
      </c>
      <c r="U68" s="42">
        <v>0</v>
      </c>
      <c r="V68" s="42">
        <v>0</v>
      </c>
      <c r="W68" s="42">
        <f t="shared" si="23"/>
        <v>0</v>
      </c>
      <c r="X68" s="42">
        <v>0</v>
      </c>
      <c r="Y68" s="43">
        <v>0</v>
      </c>
      <c r="Z68" s="44">
        <f t="shared" si="24"/>
        <v>0</v>
      </c>
      <c r="AA68" s="42">
        <f t="shared" si="25"/>
        <v>0</v>
      </c>
      <c r="AB68" s="42">
        <v>0</v>
      </c>
      <c r="AC68" s="43">
        <v>0</v>
      </c>
      <c r="AD68" s="42">
        <f t="shared" si="26"/>
        <v>0</v>
      </c>
      <c r="AE68" s="42">
        <v>0</v>
      </c>
      <c r="AF68" s="43">
        <v>0</v>
      </c>
      <c r="AG68" s="42">
        <f t="shared" si="27"/>
        <v>0</v>
      </c>
      <c r="AH68" s="42">
        <v>0</v>
      </c>
      <c r="AI68" s="43">
        <v>0</v>
      </c>
      <c r="AJ68" s="42">
        <f t="shared" si="28"/>
        <v>0</v>
      </c>
      <c r="AK68" s="42">
        <v>0</v>
      </c>
      <c r="AL68" s="43">
        <v>0</v>
      </c>
      <c r="AM68" s="42">
        <f t="shared" si="29"/>
        <v>0</v>
      </c>
      <c r="AN68" s="42">
        <v>0</v>
      </c>
      <c r="AO68" s="43">
        <v>0</v>
      </c>
    </row>
    <row r="69" spans="1:41" ht="19.5" customHeight="1">
      <c r="A69" s="41" t="s">
        <v>38</v>
      </c>
      <c r="B69" s="41" t="s">
        <v>38</v>
      </c>
      <c r="C69" s="41" t="s">
        <v>38</v>
      </c>
      <c r="D69" s="41" t="s">
        <v>121</v>
      </c>
      <c r="E69" s="42">
        <f t="shared" si="15"/>
        <v>64.55</v>
      </c>
      <c r="F69" s="42">
        <f t="shared" si="16"/>
        <v>64.55</v>
      </c>
      <c r="G69" s="42">
        <f t="shared" si="17"/>
        <v>64.55</v>
      </c>
      <c r="H69" s="42">
        <v>64.55</v>
      </c>
      <c r="I69" s="43">
        <v>0</v>
      </c>
      <c r="J69" s="42">
        <f t="shared" si="18"/>
        <v>0</v>
      </c>
      <c r="K69" s="42">
        <v>0</v>
      </c>
      <c r="L69" s="43">
        <v>0</v>
      </c>
      <c r="M69" s="42">
        <f t="shared" si="19"/>
        <v>0</v>
      </c>
      <c r="N69" s="42">
        <v>0</v>
      </c>
      <c r="O69" s="43">
        <v>0</v>
      </c>
      <c r="P69" s="44">
        <f t="shared" si="20"/>
        <v>0</v>
      </c>
      <c r="Q69" s="42">
        <f t="shared" si="21"/>
        <v>0</v>
      </c>
      <c r="R69" s="42">
        <v>0</v>
      </c>
      <c r="S69" s="43">
        <v>0</v>
      </c>
      <c r="T69" s="42">
        <f t="shared" si="22"/>
        <v>0</v>
      </c>
      <c r="U69" s="42">
        <v>0</v>
      </c>
      <c r="V69" s="42">
        <v>0</v>
      </c>
      <c r="W69" s="42">
        <f t="shared" si="23"/>
        <v>0</v>
      </c>
      <c r="X69" s="42">
        <v>0</v>
      </c>
      <c r="Y69" s="43">
        <v>0</v>
      </c>
      <c r="Z69" s="44">
        <f t="shared" si="24"/>
        <v>0</v>
      </c>
      <c r="AA69" s="42">
        <f t="shared" si="25"/>
        <v>0</v>
      </c>
      <c r="AB69" s="42">
        <v>0</v>
      </c>
      <c r="AC69" s="43">
        <v>0</v>
      </c>
      <c r="AD69" s="42">
        <f t="shared" si="26"/>
        <v>0</v>
      </c>
      <c r="AE69" s="42">
        <v>0</v>
      </c>
      <c r="AF69" s="43">
        <v>0</v>
      </c>
      <c r="AG69" s="42">
        <f t="shared" si="27"/>
        <v>0</v>
      </c>
      <c r="AH69" s="42">
        <v>0</v>
      </c>
      <c r="AI69" s="43">
        <v>0</v>
      </c>
      <c r="AJ69" s="42">
        <f t="shared" si="28"/>
        <v>0</v>
      </c>
      <c r="AK69" s="42">
        <v>0</v>
      </c>
      <c r="AL69" s="43">
        <v>0</v>
      </c>
      <c r="AM69" s="42">
        <f t="shared" si="29"/>
        <v>0</v>
      </c>
      <c r="AN69" s="42">
        <v>0</v>
      </c>
      <c r="AO69" s="43">
        <v>0</v>
      </c>
    </row>
    <row r="70" spans="1:41" ht="19.5" customHeight="1">
      <c r="A70" s="41" t="s">
        <v>38</v>
      </c>
      <c r="B70" s="41" t="s">
        <v>38</v>
      </c>
      <c r="C70" s="41" t="s">
        <v>38</v>
      </c>
      <c r="D70" s="41" t="s">
        <v>122</v>
      </c>
      <c r="E70" s="42">
        <f t="shared" si="15"/>
        <v>64.55</v>
      </c>
      <c r="F70" s="42">
        <f t="shared" si="16"/>
        <v>64.55</v>
      </c>
      <c r="G70" s="42">
        <f t="shared" si="17"/>
        <v>64.55</v>
      </c>
      <c r="H70" s="42">
        <v>64.55</v>
      </c>
      <c r="I70" s="43">
        <v>0</v>
      </c>
      <c r="J70" s="42">
        <f t="shared" si="18"/>
        <v>0</v>
      </c>
      <c r="K70" s="42">
        <v>0</v>
      </c>
      <c r="L70" s="43">
        <v>0</v>
      </c>
      <c r="M70" s="42">
        <f t="shared" si="19"/>
        <v>0</v>
      </c>
      <c r="N70" s="42">
        <v>0</v>
      </c>
      <c r="O70" s="43">
        <v>0</v>
      </c>
      <c r="P70" s="44">
        <f t="shared" si="20"/>
        <v>0</v>
      </c>
      <c r="Q70" s="42">
        <f t="shared" si="21"/>
        <v>0</v>
      </c>
      <c r="R70" s="42">
        <v>0</v>
      </c>
      <c r="S70" s="43">
        <v>0</v>
      </c>
      <c r="T70" s="42">
        <f t="shared" si="22"/>
        <v>0</v>
      </c>
      <c r="U70" s="42">
        <v>0</v>
      </c>
      <c r="V70" s="42">
        <v>0</v>
      </c>
      <c r="W70" s="42">
        <f t="shared" si="23"/>
        <v>0</v>
      </c>
      <c r="X70" s="42">
        <v>0</v>
      </c>
      <c r="Y70" s="43">
        <v>0</v>
      </c>
      <c r="Z70" s="44">
        <f t="shared" si="24"/>
        <v>0</v>
      </c>
      <c r="AA70" s="42">
        <f t="shared" si="25"/>
        <v>0</v>
      </c>
      <c r="AB70" s="42">
        <v>0</v>
      </c>
      <c r="AC70" s="43">
        <v>0</v>
      </c>
      <c r="AD70" s="42">
        <f t="shared" si="26"/>
        <v>0</v>
      </c>
      <c r="AE70" s="42">
        <v>0</v>
      </c>
      <c r="AF70" s="43">
        <v>0</v>
      </c>
      <c r="AG70" s="42">
        <f t="shared" si="27"/>
        <v>0</v>
      </c>
      <c r="AH70" s="42">
        <v>0</v>
      </c>
      <c r="AI70" s="43">
        <v>0</v>
      </c>
      <c r="AJ70" s="42">
        <f t="shared" si="28"/>
        <v>0</v>
      </c>
      <c r="AK70" s="42">
        <v>0</v>
      </c>
      <c r="AL70" s="43">
        <v>0</v>
      </c>
      <c r="AM70" s="42">
        <f t="shared" si="29"/>
        <v>0</v>
      </c>
      <c r="AN70" s="42">
        <v>0</v>
      </c>
      <c r="AO70" s="43">
        <v>0</v>
      </c>
    </row>
    <row r="71" spans="1:41" ht="19.5" customHeight="1">
      <c r="A71" s="41" t="s">
        <v>38</v>
      </c>
      <c r="B71" s="41" t="s">
        <v>38</v>
      </c>
      <c r="C71" s="41" t="s">
        <v>38</v>
      </c>
      <c r="D71" s="41" t="s">
        <v>207</v>
      </c>
      <c r="E71" s="42">
        <f aca="true" t="shared" si="30" ref="E71:E102">SUM(F71,P71,Z71)</f>
        <v>40.18</v>
      </c>
      <c r="F71" s="42">
        <f aca="true" t="shared" si="31" ref="F71:F102">SUM(G71,J71,M71)</f>
        <v>40.18</v>
      </c>
      <c r="G71" s="42">
        <f aca="true" t="shared" si="32" ref="G71:G102">SUM(H71:I71)</f>
        <v>40.18</v>
      </c>
      <c r="H71" s="42">
        <v>40.18</v>
      </c>
      <c r="I71" s="43">
        <v>0</v>
      </c>
      <c r="J71" s="42">
        <f aca="true" t="shared" si="33" ref="J71:J102">SUM(K71:L71)</f>
        <v>0</v>
      </c>
      <c r="K71" s="42">
        <v>0</v>
      </c>
      <c r="L71" s="43">
        <v>0</v>
      </c>
      <c r="M71" s="42">
        <f aca="true" t="shared" si="34" ref="M71:M102">SUM(N71:O71)</f>
        <v>0</v>
      </c>
      <c r="N71" s="42">
        <v>0</v>
      </c>
      <c r="O71" s="43">
        <v>0</v>
      </c>
      <c r="P71" s="44">
        <f aca="true" t="shared" si="35" ref="P71:P102">SUM(Q71,T71,W71)</f>
        <v>0</v>
      </c>
      <c r="Q71" s="42">
        <f aca="true" t="shared" si="36" ref="Q71:Q102">SUM(R71:S71)</f>
        <v>0</v>
      </c>
      <c r="R71" s="42">
        <v>0</v>
      </c>
      <c r="S71" s="43">
        <v>0</v>
      </c>
      <c r="T71" s="42">
        <f aca="true" t="shared" si="37" ref="T71:T102">SUM(U71:V71)</f>
        <v>0</v>
      </c>
      <c r="U71" s="42">
        <v>0</v>
      </c>
      <c r="V71" s="42">
        <v>0</v>
      </c>
      <c r="W71" s="42">
        <f aca="true" t="shared" si="38" ref="W71:W102">SUM(X71:Y71)</f>
        <v>0</v>
      </c>
      <c r="X71" s="42">
        <v>0</v>
      </c>
      <c r="Y71" s="43">
        <v>0</v>
      </c>
      <c r="Z71" s="44">
        <f aca="true" t="shared" si="39" ref="Z71:Z102">SUM(AA71,AD71,AG71,AJ71,AM71)</f>
        <v>0</v>
      </c>
      <c r="AA71" s="42">
        <f aca="true" t="shared" si="40" ref="AA71:AA102">SUM(AB71:AC71)</f>
        <v>0</v>
      </c>
      <c r="AB71" s="42">
        <v>0</v>
      </c>
      <c r="AC71" s="43">
        <v>0</v>
      </c>
      <c r="AD71" s="42">
        <f aca="true" t="shared" si="41" ref="AD71:AD102">SUM(AE71:AF71)</f>
        <v>0</v>
      </c>
      <c r="AE71" s="42">
        <v>0</v>
      </c>
      <c r="AF71" s="43">
        <v>0</v>
      </c>
      <c r="AG71" s="42">
        <f aca="true" t="shared" si="42" ref="AG71:AG102">SUM(AH71:AI71)</f>
        <v>0</v>
      </c>
      <c r="AH71" s="42">
        <v>0</v>
      </c>
      <c r="AI71" s="43">
        <v>0</v>
      </c>
      <c r="AJ71" s="42">
        <f aca="true" t="shared" si="43" ref="AJ71:AJ102">SUM(AK71:AL71)</f>
        <v>0</v>
      </c>
      <c r="AK71" s="42">
        <v>0</v>
      </c>
      <c r="AL71" s="43">
        <v>0</v>
      </c>
      <c r="AM71" s="42">
        <f aca="true" t="shared" si="44" ref="AM71:AM102">SUM(AN71:AO71)</f>
        <v>0</v>
      </c>
      <c r="AN71" s="42">
        <v>0</v>
      </c>
      <c r="AO71" s="43">
        <v>0</v>
      </c>
    </row>
    <row r="72" spans="1:41" ht="19.5" customHeight="1">
      <c r="A72" s="41" t="s">
        <v>208</v>
      </c>
      <c r="B72" s="41" t="s">
        <v>88</v>
      </c>
      <c r="C72" s="41" t="s">
        <v>123</v>
      </c>
      <c r="D72" s="41" t="s">
        <v>209</v>
      </c>
      <c r="E72" s="42">
        <f t="shared" si="30"/>
        <v>26.59</v>
      </c>
      <c r="F72" s="42">
        <f t="shared" si="31"/>
        <v>26.59</v>
      </c>
      <c r="G72" s="42">
        <f t="shared" si="32"/>
        <v>26.59</v>
      </c>
      <c r="H72" s="42">
        <v>26.59</v>
      </c>
      <c r="I72" s="43">
        <v>0</v>
      </c>
      <c r="J72" s="42">
        <f t="shared" si="33"/>
        <v>0</v>
      </c>
      <c r="K72" s="42">
        <v>0</v>
      </c>
      <c r="L72" s="43">
        <v>0</v>
      </c>
      <c r="M72" s="42">
        <f t="shared" si="34"/>
        <v>0</v>
      </c>
      <c r="N72" s="42">
        <v>0</v>
      </c>
      <c r="O72" s="43">
        <v>0</v>
      </c>
      <c r="P72" s="44">
        <f t="shared" si="35"/>
        <v>0</v>
      </c>
      <c r="Q72" s="42">
        <f t="shared" si="36"/>
        <v>0</v>
      </c>
      <c r="R72" s="42">
        <v>0</v>
      </c>
      <c r="S72" s="43">
        <v>0</v>
      </c>
      <c r="T72" s="42">
        <f t="shared" si="37"/>
        <v>0</v>
      </c>
      <c r="U72" s="42">
        <v>0</v>
      </c>
      <c r="V72" s="42">
        <v>0</v>
      </c>
      <c r="W72" s="42">
        <f t="shared" si="38"/>
        <v>0</v>
      </c>
      <c r="X72" s="42">
        <v>0</v>
      </c>
      <c r="Y72" s="43">
        <v>0</v>
      </c>
      <c r="Z72" s="44">
        <f t="shared" si="39"/>
        <v>0</v>
      </c>
      <c r="AA72" s="42">
        <f t="shared" si="40"/>
        <v>0</v>
      </c>
      <c r="AB72" s="42">
        <v>0</v>
      </c>
      <c r="AC72" s="43">
        <v>0</v>
      </c>
      <c r="AD72" s="42">
        <f t="shared" si="41"/>
        <v>0</v>
      </c>
      <c r="AE72" s="42">
        <v>0</v>
      </c>
      <c r="AF72" s="43">
        <v>0</v>
      </c>
      <c r="AG72" s="42">
        <f t="shared" si="42"/>
        <v>0</v>
      </c>
      <c r="AH72" s="42">
        <v>0</v>
      </c>
      <c r="AI72" s="43">
        <v>0</v>
      </c>
      <c r="AJ72" s="42">
        <f t="shared" si="43"/>
        <v>0</v>
      </c>
      <c r="AK72" s="42">
        <v>0</v>
      </c>
      <c r="AL72" s="43">
        <v>0</v>
      </c>
      <c r="AM72" s="42">
        <f t="shared" si="44"/>
        <v>0</v>
      </c>
      <c r="AN72" s="42">
        <v>0</v>
      </c>
      <c r="AO72" s="43">
        <v>0</v>
      </c>
    </row>
    <row r="73" spans="1:41" ht="19.5" customHeight="1">
      <c r="A73" s="41" t="s">
        <v>208</v>
      </c>
      <c r="B73" s="41" t="s">
        <v>87</v>
      </c>
      <c r="C73" s="41" t="s">
        <v>123</v>
      </c>
      <c r="D73" s="41" t="s">
        <v>210</v>
      </c>
      <c r="E73" s="42">
        <f t="shared" si="30"/>
        <v>7.86</v>
      </c>
      <c r="F73" s="42">
        <f t="shared" si="31"/>
        <v>7.86</v>
      </c>
      <c r="G73" s="42">
        <f t="shared" si="32"/>
        <v>7.86</v>
      </c>
      <c r="H73" s="42">
        <v>7.86</v>
      </c>
      <c r="I73" s="43">
        <v>0</v>
      </c>
      <c r="J73" s="42">
        <f t="shared" si="33"/>
        <v>0</v>
      </c>
      <c r="K73" s="42">
        <v>0</v>
      </c>
      <c r="L73" s="43">
        <v>0</v>
      </c>
      <c r="M73" s="42">
        <f t="shared" si="34"/>
        <v>0</v>
      </c>
      <c r="N73" s="42">
        <v>0</v>
      </c>
      <c r="O73" s="43">
        <v>0</v>
      </c>
      <c r="P73" s="44">
        <f t="shared" si="35"/>
        <v>0</v>
      </c>
      <c r="Q73" s="42">
        <f t="shared" si="36"/>
        <v>0</v>
      </c>
      <c r="R73" s="42">
        <v>0</v>
      </c>
      <c r="S73" s="43">
        <v>0</v>
      </c>
      <c r="T73" s="42">
        <f t="shared" si="37"/>
        <v>0</v>
      </c>
      <c r="U73" s="42">
        <v>0</v>
      </c>
      <c r="V73" s="42">
        <v>0</v>
      </c>
      <c r="W73" s="42">
        <f t="shared" si="38"/>
        <v>0</v>
      </c>
      <c r="X73" s="42">
        <v>0</v>
      </c>
      <c r="Y73" s="43">
        <v>0</v>
      </c>
      <c r="Z73" s="44">
        <f t="shared" si="39"/>
        <v>0</v>
      </c>
      <c r="AA73" s="42">
        <f t="shared" si="40"/>
        <v>0</v>
      </c>
      <c r="AB73" s="42">
        <v>0</v>
      </c>
      <c r="AC73" s="43">
        <v>0</v>
      </c>
      <c r="AD73" s="42">
        <f t="shared" si="41"/>
        <v>0</v>
      </c>
      <c r="AE73" s="42">
        <v>0</v>
      </c>
      <c r="AF73" s="43">
        <v>0</v>
      </c>
      <c r="AG73" s="42">
        <f t="shared" si="42"/>
        <v>0</v>
      </c>
      <c r="AH73" s="42">
        <v>0</v>
      </c>
      <c r="AI73" s="43">
        <v>0</v>
      </c>
      <c r="AJ73" s="42">
        <f t="shared" si="43"/>
        <v>0</v>
      </c>
      <c r="AK73" s="42">
        <v>0</v>
      </c>
      <c r="AL73" s="43">
        <v>0</v>
      </c>
      <c r="AM73" s="42">
        <f t="shared" si="44"/>
        <v>0</v>
      </c>
      <c r="AN73" s="42">
        <v>0</v>
      </c>
      <c r="AO73" s="43">
        <v>0</v>
      </c>
    </row>
    <row r="74" spans="1:41" ht="19.5" customHeight="1">
      <c r="A74" s="41" t="s">
        <v>208</v>
      </c>
      <c r="B74" s="41" t="s">
        <v>97</v>
      </c>
      <c r="C74" s="41" t="s">
        <v>123</v>
      </c>
      <c r="D74" s="41" t="s">
        <v>211</v>
      </c>
      <c r="E74" s="42">
        <f t="shared" si="30"/>
        <v>3.58</v>
      </c>
      <c r="F74" s="42">
        <f t="shared" si="31"/>
        <v>3.58</v>
      </c>
      <c r="G74" s="42">
        <f t="shared" si="32"/>
        <v>3.58</v>
      </c>
      <c r="H74" s="42">
        <v>3.58</v>
      </c>
      <c r="I74" s="43">
        <v>0</v>
      </c>
      <c r="J74" s="42">
        <f t="shared" si="33"/>
        <v>0</v>
      </c>
      <c r="K74" s="42">
        <v>0</v>
      </c>
      <c r="L74" s="43">
        <v>0</v>
      </c>
      <c r="M74" s="42">
        <f t="shared" si="34"/>
        <v>0</v>
      </c>
      <c r="N74" s="42">
        <v>0</v>
      </c>
      <c r="O74" s="43">
        <v>0</v>
      </c>
      <c r="P74" s="44">
        <f t="shared" si="35"/>
        <v>0</v>
      </c>
      <c r="Q74" s="42">
        <f t="shared" si="36"/>
        <v>0</v>
      </c>
      <c r="R74" s="42">
        <v>0</v>
      </c>
      <c r="S74" s="43">
        <v>0</v>
      </c>
      <c r="T74" s="42">
        <f t="shared" si="37"/>
        <v>0</v>
      </c>
      <c r="U74" s="42">
        <v>0</v>
      </c>
      <c r="V74" s="42">
        <v>0</v>
      </c>
      <c r="W74" s="42">
        <f t="shared" si="38"/>
        <v>0</v>
      </c>
      <c r="X74" s="42">
        <v>0</v>
      </c>
      <c r="Y74" s="43">
        <v>0</v>
      </c>
      <c r="Z74" s="44">
        <f t="shared" si="39"/>
        <v>0</v>
      </c>
      <c r="AA74" s="42">
        <f t="shared" si="40"/>
        <v>0</v>
      </c>
      <c r="AB74" s="42">
        <v>0</v>
      </c>
      <c r="AC74" s="43">
        <v>0</v>
      </c>
      <c r="AD74" s="42">
        <f t="shared" si="41"/>
        <v>0</v>
      </c>
      <c r="AE74" s="42">
        <v>0</v>
      </c>
      <c r="AF74" s="43">
        <v>0</v>
      </c>
      <c r="AG74" s="42">
        <f t="shared" si="42"/>
        <v>0</v>
      </c>
      <c r="AH74" s="42">
        <v>0</v>
      </c>
      <c r="AI74" s="43">
        <v>0</v>
      </c>
      <c r="AJ74" s="42">
        <f t="shared" si="43"/>
        <v>0</v>
      </c>
      <c r="AK74" s="42">
        <v>0</v>
      </c>
      <c r="AL74" s="43">
        <v>0</v>
      </c>
      <c r="AM74" s="42">
        <f t="shared" si="44"/>
        <v>0</v>
      </c>
      <c r="AN74" s="42">
        <v>0</v>
      </c>
      <c r="AO74" s="43">
        <v>0</v>
      </c>
    </row>
    <row r="75" spans="1:41" ht="19.5" customHeight="1">
      <c r="A75" s="41" t="s">
        <v>208</v>
      </c>
      <c r="B75" s="41" t="s">
        <v>84</v>
      </c>
      <c r="C75" s="41" t="s">
        <v>123</v>
      </c>
      <c r="D75" s="41" t="s">
        <v>212</v>
      </c>
      <c r="E75" s="42">
        <f t="shared" si="30"/>
        <v>2.15</v>
      </c>
      <c r="F75" s="42">
        <f t="shared" si="31"/>
        <v>2.15</v>
      </c>
      <c r="G75" s="42">
        <f t="shared" si="32"/>
        <v>2.15</v>
      </c>
      <c r="H75" s="42">
        <v>2.15</v>
      </c>
      <c r="I75" s="43">
        <v>0</v>
      </c>
      <c r="J75" s="42">
        <f t="shared" si="33"/>
        <v>0</v>
      </c>
      <c r="K75" s="42">
        <v>0</v>
      </c>
      <c r="L75" s="43">
        <v>0</v>
      </c>
      <c r="M75" s="42">
        <f t="shared" si="34"/>
        <v>0</v>
      </c>
      <c r="N75" s="42">
        <v>0</v>
      </c>
      <c r="O75" s="43">
        <v>0</v>
      </c>
      <c r="P75" s="44">
        <f t="shared" si="35"/>
        <v>0</v>
      </c>
      <c r="Q75" s="42">
        <f t="shared" si="36"/>
        <v>0</v>
      </c>
      <c r="R75" s="42">
        <v>0</v>
      </c>
      <c r="S75" s="43">
        <v>0</v>
      </c>
      <c r="T75" s="42">
        <f t="shared" si="37"/>
        <v>0</v>
      </c>
      <c r="U75" s="42">
        <v>0</v>
      </c>
      <c r="V75" s="42">
        <v>0</v>
      </c>
      <c r="W75" s="42">
        <f t="shared" si="38"/>
        <v>0</v>
      </c>
      <c r="X75" s="42">
        <v>0</v>
      </c>
      <c r="Y75" s="43">
        <v>0</v>
      </c>
      <c r="Z75" s="44">
        <f t="shared" si="39"/>
        <v>0</v>
      </c>
      <c r="AA75" s="42">
        <f t="shared" si="40"/>
        <v>0</v>
      </c>
      <c r="AB75" s="42">
        <v>0</v>
      </c>
      <c r="AC75" s="43">
        <v>0</v>
      </c>
      <c r="AD75" s="42">
        <f t="shared" si="41"/>
        <v>0</v>
      </c>
      <c r="AE75" s="42">
        <v>0</v>
      </c>
      <c r="AF75" s="43">
        <v>0</v>
      </c>
      <c r="AG75" s="42">
        <f t="shared" si="42"/>
        <v>0</v>
      </c>
      <c r="AH75" s="42">
        <v>0</v>
      </c>
      <c r="AI75" s="43">
        <v>0</v>
      </c>
      <c r="AJ75" s="42">
        <f t="shared" si="43"/>
        <v>0</v>
      </c>
      <c r="AK75" s="42">
        <v>0</v>
      </c>
      <c r="AL75" s="43">
        <v>0</v>
      </c>
      <c r="AM75" s="42">
        <f t="shared" si="44"/>
        <v>0</v>
      </c>
      <c r="AN75" s="42">
        <v>0</v>
      </c>
      <c r="AO75" s="43">
        <v>0</v>
      </c>
    </row>
    <row r="76" spans="1:41" ht="19.5" customHeight="1">
      <c r="A76" s="41" t="s">
        <v>38</v>
      </c>
      <c r="B76" s="41" t="s">
        <v>38</v>
      </c>
      <c r="C76" s="41" t="s">
        <v>38</v>
      </c>
      <c r="D76" s="41" t="s">
        <v>213</v>
      </c>
      <c r="E76" s="42">
        <f t="shared" si="30"/>
        <v>24.36</v>
      </c>
      <c r="F76" s="42">
        <f t="shared" si="31"/>
        <v>24.36</v>
      </c>
      <c r="G76" s="42">
        <f t="shared" si="32"/>
        <v>24.36</v>
      </c>
      <c r="H76" s="42">
        <v>24.36</v>
      </c>
      <c r="I76" s="43">
        <v>0</v>
      </c>
      <c r="J76" s="42">
        <f t="shared" si="33"/>
        <v>0</v>
      </c>
      <c r="K76" s="42">
        <v>0</v>
      </c>
      <c r="L76" s="43">
        <v>0</v>
      </c>
      <c r="M76" s="42">
        <f t="shared" si="34"/>
        <v>0</v>
      </c>
      <c r="N76" s="42">
        <v>0</v>
      </c>
      <c r="O76" s="43">
        <v>0</v>
      </c>
      <c r="P76" s="44">
        <f t="shared" si="35"/>
        <v>0</v>
      </c>
      <c r="Q76" s="42">
        <f t="shared" si="36"/>
        <v>0</v>
      </c>
      <c r="R76" s="42">
        <v>0</v>
      </c>
      <c r="S76" s="43">
        <v>0</v>
      </c>
      <c r="T76" s="42">
        <f t="shared" si="37"/>
        <v>0</v>
      </c>
      <c r="U76" s="42">
        <v>0</v>
      </c>
      <c r="V76" s="42">
        <v>0</v>
      </c>
      <c r="W76" s="42">
        <f t="shared" si="38"/>
        <v>0</v>
      </c>
      <c r="X76" s="42">
        <v>0</v>
      </c>
      <c r="Y76" s="43">
        <v>0</v>
      </c>
      <c r="Z76" s="44">
        <f t="shared" si="39"/>
        <v>0</v>
      </c>
      <c r="AA76" s="42">
        <f t="shared" si="40"/>
        <v>0</v>
      </c>
      <c r="AB76" s="42">
        <v>0</v>
      </c>
      <c r="AC76" s="43">
        <v>0</v>
      </c>
      <c r="AD76" s="42">
        <f t="shared" si="41"/>
        <v>0</v>
      </c>
      <c r="AE76" s="42">
        <v>0</v>
      </c>
      <c r="AF76" s="43">
        <v>0</v>
      </c>
      <c r="AG76" s="42">
        <f t="shared" si="42"/>
        <v>0</v>
      </c>
      <c r="AH76" s="42">
        <v>0</v>
      </c>
      <c r="AI76" s="43">
        <v>0</v>
      </c>
      <c r="AJ76" s="42">
        <f t="shared" si="43"/>
        <v>0</v>
      </c>
      <c r="AK76" s="42">
        <v>0</v>
      </c>
      <c r="AL76" s="43">
        <v>0</v>
      </c>
      <c r="AM76" s="42">
        <f t="shared" si="44"/>
        <v>0</v>
      </c>
      <c r="AN76" s="42">
        <v>0</v>
      </c>
      <c r="AO76" s="43">
        <v>0</v>
      </c>
    </row>
    <row r="77" spans="1:41" ht="19.5" customHeight="1">
      <c r="A77" s="41" t="s">
        <v>214</v>
      </c>
      <c r="B77" s="41" t="s">
        <v>88</v>
      </c>
      <c r="C77" s="41" t="s">
        <v>123</v>
      </c>
      <c r="D77" s="41" t="s">
        <v>215</v>
      </c>
      <c r="E77" s="42">
        <f t="shared" si="30"/>
        <v>12.86</v>
      </c>
      <c r="F77" s="42">
        <f t="shared" si="31"/>
        <v>12.86</v>
      </c>
      <c r="G77" s="42">
        <f t="shared" si="32"/>
        <v>12.86</v>
      </c>
      <c r="H77" s="42">
        <v>12.86</v>
      </c>
      <c r="I77" s="43">
        <v>0</v>
      </c>
      <c r="J77" s="42">
        <f t="shared" si="33"/>
        <v>0</v>
      </c>
      <c r="K77" s="42">
        <v>0</v>
      </c>
      <c r="L77" s="43">
        <v>0</v>
      </c>
      <c r="M77" s="42">
        <f t="shared" si="34"/>
        <v>0</v>
      </c>
      <c r="N77" s="42">
        <v>0</v>
      </c>
      <c r="O77" s="43">
        <v>0</v>
      </c>
      <c r="P77" s="44">
        <f t="shared" si="35"/>
        <v>0</v>
      </c>
      <c r="Q77" s="42">
        <f t="shared" si="36"/>
        <v>0</v>
      </c>
      <c r="R77" s="42">
        <v>0</v>
      </c>
      <c r="S77" s="43">
        <v>0</v>
      </c>
      <c r="T77" s="42">
        <f t="shared" si="37"/>
        <v>0</v>
      </c>
      <c r="U77" s="42">
        <v>0</v>
      </c>
      <c r="V77" s="42">
        <v>0</v>
      </c>
      <c r="W77" s="42">
        <f t="shared" si="38"/>
        <v>0</v>
      </c>
      <c r="X77" s="42">
        <v>0</v>
      </c>
      <c r="Y77" s="43">
        <v>0</v>
      </c>
      <c r="Z77" s="44">
        <f t="shared" si="39"/>
        <v>0</v>
      </c>
      <c r="AA77" s="42">
        <f t="shared" si="40"/>
        <v>0</v>
      </c>
      <c r="AB77" s="42">
        <v>0</v>
      </c>
      <c r="AC77" s="43">
        <v>0</v>
      </c>
      <c r="AD77" s="42">
        <f t="shared" si="41"/>
        <v>0</v>
      </c>
      <c r="AE77" s="42">
        <v>0</v>
      </c>
      <c r="AF77" s="43">
        <v>0</v>
      </c>
      <c r="AG77" s="42">
        <f t="shared" si="42"/>
        <v>0</v>
      </c>
      <c r="AH77" s="42">
        <v>0</v>
      </c>
      <c r="AI77" s="43">
        <v>0</v>
      </c>
      <c r="AJ77" s="42">
        <f t="shared" si="43"/>
        <v>0</v>
      </c>
      <c r="AK77" s="42">
        <v>0</v>
      </c>
      <c r="AL77" s="43">
        <v>0</v>
      </c>
      <c r="AM77" s="42">
        <f t="shared" si="44"/>
        <v>0</v>
      </c>
      <c r="AN77" s="42">
        <v>0</v>
      </c>
      <c r="AO77" s="43">
        <v>0</v>
      </c>
    </row>
    <row r="78" spans="1:41" ht="19.5" customHeight="1">
      <c r="A78" s="41" t="s">
        <v>214</v>
      </c>
      <c r="B78" s="41" t="s">
        <v>97</v>
      </c>
      <c r="C78" s="41" t="s">
        <v>123</v>
      </c>
      <c r="D78" s="41" t="s">
        <v>217</v>
      </c>
      <c r="E78" s="42">
        <f t="shared" si="30"/>
        <v>0.6</v>
      </c>
      <c r="F78" s="42">
        <f t="shared" si="31"/>
        <v>0.6</v>
      </c>
      <c r="G78" s="42">
        <f t="shared" si="32"/>
        <v>0.6</v>
      </c>
      <c r="H78" s="42">
        <v>0.6</v>
      </c>
      <c r="I78" s="43">
        <v>0</v>
      </c>
      <c r="J78" s="42">
        <f t="shared" si="33"/>
        <v>0</v>
      </c>
      <c r="K78" s="42">
        <v>0</v>
      </c>
      <c r="L78" s="43">
        <v>0</v>
      </c>
      <c r="M78" s="42">
        <f t="shared" si="34"/>
        <v>0</v>
      </c>
      <c r="N78" s="42">
        <v>0</v>
      </c>
      <c r="O78" s="43">
        <v>0</v>
      </c>
      <c r="P78" s="44">
        <f t="shared" si="35"/>
        <v>0</v>
      </c>
      <c r="Q78" s="42">
        <f t="shared" si="36"/>
        <v>0</v>
      </c>
      <c r="R78" s="42">
        <v>0</v>
      </c>
      <c r="S78" s="43">
        <v>0</v>
      </c>
      <c r="T78" s="42">
        <f t="shared" si="37"/>
        <v>0</v>
      </c>
      <c r="U78" s="42">
        <v>0</v>
      </c>
      <c r="V78" s="42">
        <v>0</v>
      </c>
      <c r="W78" s="42">
        <f t="shared" si="38"/>
        <v>0</v>
      </c>
      <c r="X78" s="42">
        <v>0</v>
      </c>
      <c r="Y78" s="43">
        <v>0</v>
      </c>
      <c r="Z78" s="44">
        <f t="shared" si="39"/>
        <v>0</v>
      </c>
      <c r="AA78" s="42">
        <f t="shared" si="40"/>
        <v>0</v>
      </c>
      <c r="AB78" s="42">
        <v>0</v>
      </c>
      <c r="AC78" s="43">
        <v>0</v>
      </c>
      <c r="AD78" s="42">
        <f t="shared" si="41"/>
        <v>0</v>
      </c>
      <c r="AE78" s="42">
        <v>0</v>
      </c>
      <c r="AF78" s="43">
        <v>0</v>
      </c>
      <c r="AG78" s="42">
        <f t="shared" si="42"/>
        <v>0</v>
      </c>
      <c r="AH78" s="42">
        <v>0</v>
      </c>
      <c r="AI78" s="43">
        <v>0</v>
      </c>
      <c r="AJ78" s="42">
        <f t="shared" si="43"/>
        <v>0</v>
      </c>
      <c r="AK78" s="42">
        <v>0</v>
      </c>
      <c r="AL78" s="43">
        <v>0</v>
      </c>
      <c r="AM78" s="42">
        <f t="shared" si="44"/>
        <v>0</v>
      </c>
      <c r="AN78" s="42">
        <v>0</v>
      </c>
      <c r="AO78" s="43">
        <v>0</v>
      </c>
    </row>
    <row r="79" spans="1:41" ht="19.5" customHeight="1">
      <c r="A79" s="41" t="s">
        <v>214</v>
      </c>
      <c r="B79" s="41" t="s">
        <v>103</v>
      </c>
      <c r="C79" s="41" t="s">
        <v>123</v>
      </c>
      <c r="D79" s="41" t="s">
        <v>219</v>
      </c>
      <c r="E79" s="42">
        <f t="shared" si="30"/>
        <v>8.1</v>
      </c>
      <c r="F79" s="42">
        <f t="shared" si="31"/>
        <v>8.1</v>
      </c>
      <c r="G79" s="42">
        <f t="shared" si="32"/>
        <v>8.1</v>
      </c>
      <c r="H79" s="42">
        <v>8.1</v>
      </c>
      <c r="I79" s="43">
        <v>0</v>
      </c>
      <c r="J79" s="42">
        <f t="shared" si="33"/>
        <v>0</v>
      </c>
      <c r="K79" s="42">
        <v>0</v>
      </c>
      <c r="L79" s="43">
        <v>0</v>
      </c>
      <c r="M79" s="42">
        <f t="shared" si="34"/>
        <v>0</v>
      </c>
      <c r="N79" s="42">
        <v>0</v>
      </c>
      <c r="O79" s="43">
        <v>0</v>
      </c>
      <c r="P79" s="44">
        <f t="shared" si="35"/>
        <v>0</v>
      </c>
      <c r="Q79" s="42">
        <f t="shared" si="36"/>
        <v>0</v>
      </c>
      <c r="R79" s="42">
        <v>0</v>
      </c>
      <c r="S79" s="43">
        <v>0</v>
      </c>
      <c r="T79" s="42">
        <f t="shared" si="37"/>
        <v>0</v>
      </c>
      <c r="U79" s="42">
        <v>0</v>
      </c>
      <c r="V79" s="42">
        <v>0</v>
      </c>
      <c r="W79" s="42">
        <f t="shared" si="38"/>
        <v>0</v>
      </c>
      <c r="X79" s="42">
        <v>0</v>
      </c>
      <c r="Y79" s="43">
        <v>0</v>
      </c>
      <c r="Z79" s="44">
        <f t="shared" si="39"/>
        <v>0</v>
      </c>
      <c r="AA79" s="42">
        <f t="shared" si="40"/>
        <v>0</v>
      </c>
      <c r="AB79" s="42">
        <v>0</v>
      </c>
      <c r="AC79" s="43">
        <v>0</v>
      </c>
      <c r="AD79" s="42">
        <f t="shared" si="41"/>
        <v>0</v>
      </c>
      <c r="AE79" s="42">
        <v>0</v>
      </c>
      <c r="AF79" s="43">
        <v>0</v>
      </c>
      <c r="AG79" s="42">
        <f t="shared" si="42"/>
        <v>0</v>
      </c>
      <c r="AH79" s="42">
        <v>0</v>
      </c>
      <c r="AI79" s="43">
        <v>0</v>
      </c>
      <c r="AJ79" s="42">
        <f t="shared" si="43"/>
        <v>0</v>
      </c>
      <c r="AK79" s="42">
        <v>0</v>
      </c>
      <c r="AL79" s="43">
        <v>0</v>
      </c>
      <c r="AM79" s="42">
        <f t="shared" si="44"/>
        <v>0</v>
      </c>
      <c r="AN79" s="42">
        <v>0</v>
      </c>
      <c r="AO79" s="43">
        <v>0</v>
      </c>
    </row>
    <row r="80" spans="1:41" ht="19.5" customHeight="1">
      <c r="A80" s="41" t="s">
        <v>214</v>
      </c>
      <c r="B80" s="41" t="s">
        <v>108</v>
      </c>
      <c r="C80" s="41" t="s">
        <v>123</v>
      </c>
      <c r="D80" s="41" t="s">
        <v>222</v>
      </c>
      <c r="E80" s="42">
        <f t="shared" si="30"/>
        <v>1.5</v>
      </c>
      <c r="F80" s="42">
        <f t="shared" si="31"/>
        <v>1.5</v>
      </c>
      <c r="G80" s="42">
        <f t="shared" si="32"/>
        <v>1.5</v>
      </c>
      <c r="H80" s="42">
        <v>1.5</v>
      </c>
      <c r="I80" s="43">
        <v>0</v>
      </c>
      <c r="J80" s="42">
        <f t="shared" si="33"/>
        <v>0</v>
      </c>
      <c r="K80" s="42">
        <v>0</v>
      </c>
      <c r="L80" s="43">
        <v>0</v>
      </c>
      <c r="M80" s="42">
        <f t="shared" si="34"/>
        <v>0</v>
      </c>
      <c r="N80" s="42">
        <v>0</v>
      </c>
      <c r="O80" s="43">
        <v>0</v>
      </c>
      <c r="P80" s="44">
        <f t="shared" si="35"/>
        <v>0</v>
      </c>
      <c r="Q80" s="42">
        <f t="shared" si="36"/>
        <v>0</v>
      </c>
      <c r="R80" s="42">
        <v>0</v>
      </c>
      <c r="S80" s="43">
        <v>0</v>
      </c>
      <c r="T80" s="42">
        <f t="shared" si="37"/>
        <v>0</v>
      </c>
      <c r="U80" s="42">
        <v>0</v>
      </c>
      <c r="V80" s="42">
        <v>0</v>
      </c>
      <c r="W80" s="42">
        <f t="shared" si="38"/>
        <v>0</v>
      </c>
      <c r="X80" s="42">
        <v>0</v>
      </c>
      <c r="Y80" s="43">
        <v>0</v>
      </c>
      <c r="Z80" s="44">
        <f t="shared" si="39"/>
        <v>0</v>
      </c>
      <c r="AA80" s="42">
        <f t="shared" si="40"/>
        <v>0</v>
      </c>
      <c r="AB80" s="42">
        <v>0</v>
      </c>
      <c r="AC80" s="43">
        <v>0</v>
      </c>
      <c r="AD80" s="42">
        <f t="shared" si="41"/>
        <v>0</v>
      </c>
      <c r="AE80" s="42">
        <v>0</v>
      </c>
      <c r="AF80" s="43">
        <v>0</v>
      </c>
      <c r="AG80" s="42">
        <f t="shared" si="42"/>
        <v>0</v>
      </c>
      <c r="AH80" s="42">
        <v>0</v>
      </c>
      <c r="AI80" s="43">
        <v>0</v>
      </c>
      <c r="AJ80" s="42">
        <f t="shared" si="43"/>
        <v>0</v>
      </c>
      <c r="AK80" s="42">
        <v>0</v>
      </c>
      <c r="AL80" s="43">
        <v>0</v>
      </c>
      <c r="AM80" s="42">
        <f t="shared" si="44"/>
        <v>0</v>
      </c>
      <c r="AN80" s="42">
        <v>0</v>
      </c>
      <c r="AO80" s="43">
        <v>0</v>
      </c>
    </row>
    <row r="81" spans="1:41" ht="19.5" customHeight="1">
      <c r="A81" s="41" t="s">
        <v>214</v>
      </c>
      <c r="B81" s="41" t="s">
        <v>84</v>
      </c>
      <c r="C81" s="41" t="s">
        <v>123</v>
      </c>
      <c r="D81" s="41" t="s">
        <v>223</v>
      </c>
      <c r="E81" s="42">
        <f t="shared" si="30"/>
        <v>1.3</v>
      </c>
      <c r="F81" s="42">
        <f t="shared" si="31"/>
        <v>1.3</v>
      </c>
      <c r="G81" s="42">
        <f t="shared" si="32"/>
        <v>1.3</v>
      </c>
      <c r="H81" s="42">
        <v>1.3</v>
      </c>
      <c r="I81" s="43">
        <v>0</v>
      </c>
      <c r="J81" s="42">
        <f t="shared" si="33"/>
        <v>0</v>
      </c>
      <c r="K81" s="42">
        <v>0</v>
      </c>
      <c r="L81" s="43">
        <v>0</v>
      </c>
      <c r="M81" s="42">
        <f t="shared" si="34"/>
        <v>0</v>
      </c>
      <c r="N81" s="42">
        <v>0</v>
      </c>
      <c r="O81" s="43">
        <v>0</v>
      </c>
      <c r="P81" s="44">
        <f t="shared" si="35"/>
        <v>0</v>
      </c>
      <c r="Q81" s="42">
        <f t="shared" si="36"/>
        <v>0</v>
      </c>
      <c r="R81" s="42">
        <v>0</v>
      </c>
      <c r="S81" s="43">
        <v>0</v>
      </c>
      <c r="T81" s="42">
        <f t="shared" si="37"/>
        <v>0</v>
      </c>
      <c r="U81" s="42">
        <v>0</v>
      </c>
      <c r="V81" s="42">
        <v>0</v>
      </c>
      <c r="W81" s="42">
        <f t="shared" si="38"/>
        <v>0</v>
      </c>
      <c r="X81" s="42">
        <v>0</v>
      </c>
      <c r="Y81" s="43">
        <v>0</v>
      </c>
      <c r="Z81" s="44">
        <f t="shared" si="39"/>
        <v>0</v>
      </c>
      <c r="AA81" s="42">
        <f t="shared" si="40"/>
        <v>0</v>
      </c>
      <c r="AB81" s="42">
        <v>0</v>
      </c>
      <c r="AC81" s="43">
        <v>0</v>
      </c>
      <c r="AD81" s="42">
        <f t="shared" si="41"/>
        <v>0</v>
      </c>
      <c r="AE81" s="42">
        <v>0</v>
      </c>
      <c r="AF81" s="43">
        <v>0</v>
      </c>
      <c r="AG81" s="42">
        <f t="shared" si="42"/>
        <v>0</v>
      </c>
      <c r="AH81" s="42">
        <v>0</v>
      </c>
      <c r="AI81" s="43">
        <v>0</v>
      </c>
      <c r="AJ81" s="42">
        <f t="shared" si="43"/>
        <v>0</v>
      </c>
      <c r="AK81" s="42">
        <v>0</v>
      </c>
      <c r="AL81" s="43">
        <v>0</v>
      </c>
      <c r="AM81" s="42">
        <f t="shared" si="44"/>
        <v>0</v>
      </c>
      <c r="AN81" s="42">
        <v>0</v>
      </c>
      <c r="AO81" s="43">
        <v>0</v>
      </c>
    </row>
    <row r="82" spans="1:41" ht="19.5" customHeight="1">
      <c r="A82" s="41" t="s">
        <v>38</v>
      </c>
      <c r="B82" s="41" t="s">
        <v>38</v>
      </c>
      <c r="C82" s="41" t="s">
        <v>38</v>
      </c>
      <c r="D82" s="41" t="s">
        <v>234</v>
      </c>
      <c r="E82" s="42">
        <f t="shared" si="30"/>
        <v>0.01</v>
      </c>
      <c r="F82" s="42">
        <f t="shared" si="31"/>
        <v>0.01</v>
      </c>
      <c r="G82" s="42">
        <f t="shared" si="32"/>
        <v>0.01</v>
      </c>
      <c r="H82" s="42">
        <v>0.01</v>
      </c>
      <c r="I82" s="43">
        <v>0</v>
      </c>
      <c r="J82" s="42">
        <f t="shared" si="33"/>
        <v>0</v>
      </c>
      <c r="K82" s="42">
        <v>0</v>
      </c>
      <c r="L82" s="43">
        <v>0</v>
      </c>
      <c r="M82" s="42">
        <f t="shared" si="34"/>
        <v>0</v>
      </c>
      <c r="N82" s="42">
        <v>0</v>
      </c>
      <c r="O82" s="43">
        <v>0</v>
      </c>
      <c r="P82" s="44">
        <f t="shared" si="35"/>
        <v>0</v>
      </c>
      <c r="Q82" s="42">
        <f t="shared" si="36"/>
        <v>0</v>
      </c>
      <c r="R82" s="42">
        <v>0</v>
      </c>
      <c r="S82" s="43">
        <v>0</v>
      </c>
      <c r="T82" s="42">
        <f t="shared" si="37"/>
        <v>0</v>
      </c>
      <c r="U82" s="42">
        <v>0</v>
      </c>
      <c r="V82" s="42">
        <v>0</v>
      </c>
      <c r="W82" s="42">
        <f t="shared" si="38"/>
        <v>0</v>
      </c>
      <c r="X82" s="42">
        <v>0</v>
      </c>
      <c r="Y82" s="43">
        <v>0</v>
      </c>
      <c r="Z82" s="44">
        <f t="shared" si="39"/>
        <v>0</v>
      </c>
      <c r="AA82" s="42">
        <f t="shared" si="40"/>
        <v>0</v>
      </c>
      <c r="AB82" s="42">
        <v>0</v>
      </c>
      <c r="AC82" s="43">
        <v>0</v>
      </c>
      <c r="AD82" s="42">
        <f t="shared" si="41"/>
        <v>0</v>
      </c>
      <c r="AE82" s="42">
        <v>0</v>
      </c>
      <c r="AF82" s="43">
        <v>0</v>
      </c>
      <c r="AG82" s="42">
        <f t="shared" si="42"/>
        <v>0</v>
      </c>
      <c r="AH82" s="42">
        <v>0</v>
      </c>
      <c r="AI82" s="43">
        <v>0</v>
      </c>
      <c r="AJ82" s="42">
        <f t="shared" si="43"/>
        <v>0</v>
      </c>
      <c r="AK82" s="42">
        <v>0</v>
      </c>
      <c r="AL82" s="43">
        <v>0</v>
      </c>
      <c r="AM82" s="42">
        <f t="shared" si="44"/>
        <v>0</v>
      </c>
      <c r="AN82" s="42">
        <v>0</v>
      </c>
      <c r="AO82" s="43">
        <v>0</v>
      </c>
    </row>
    <row r="83" spans="1:41" ht="19.5" customHeight="1">
      <c r="A83" s="41" t="s">
        <v>235</v>
      </c>
      <c r="B83" s="41" t="s">
        <v>88</v>
      </c>
      <c r="C83" s="41" t="s">
        <v>123</v>
      </c>
      <c r="D83" s="41" t="s">
        <v>236</v>
      </c>
      <c r="E83" s="42">
        <f t="shared" si="30"/>
        <v>0.01</v>
      </c>
      <c r="F83" s="42">
        <f t="shared" si="31"/>
        <v>0.01</v>
      </c>
      <c r="G83" s="42">
        <f t="shared" si="32"/>
        <v>0.01</v>
      </c>
      <c r="H83" s="42">
        <v>0.01</v>
      </c>
      <c r="I83" s="43">
        <v>0</v>
      </c>
      <c r="J83" s="42">
        <f t="shared" si="33"/>
        <v>0</v>
      </c>
      <c r="K83" s="42">
        <v>0</v>
      </c>
      <c r="L83" s="43">
        <v>0</v>
      </c>
      <c r="M83" s="42">
        <f t="shared" si="34"/>
        <v>0</v>
      </c>
      <c r="N83" s="42">
        <v>0</v>
      </c>
      <c r="O83" s="43">
        <v>0</v>
      </c>
      <c r="P83" s="44">
        <f t="shared" si="35"/>
        <v>0</v>
      </c>
      <c r="Q83" s="42">
        <f t="shared" si="36"/>
        <v>0</v>
      </c>
      <c r="R83" s="42">
        <v>0</v>
      </c>
      <c r="S83" s="43">
        <v>0</v>
      </c>
      <c r="T83" s="42">
        <f t="shared" si="37"/>
        <v>0</v>
      </c>
      <c r="U83" s="42">
        <v>0</v>
      </c>
      <c r="V83" s="42">
        <v>0</v>
      </c>
      <c r="W83" s="42">
        <f t="shared" si="38"/>
        <v>0</v>
      </c>
      <c r="X83" s="42">
        <v>0</v>
      </c>
      <c r="Y83" s="43">
        <v>0</v>
      </c>
      <c r="Z83" s="44">
        <f t="shared" si="39"/>
        <v>0</v>
      </c>
      <c r="AA83" s="42">
        <f t="shared" si="40"/>
        <v>0</v>
      </c>
      <c r="AB83" s="42">
        <v>0</v>
      </c>
      <c r="AC83" s="43">
        <v>0</v>
      </c>
      <c r="AD83" s="42">
        <f t="shared" si="41"/>
        <v>0</v>
      </c>
      <c r="AE83" s="42">
        <v>0</v>
      </c>
      <c r="AF83" s="43">
        <v>0</v>
      </c>
      <c r="AG83" s="42">
        <f t="shared" si="42"/>
        <v>0</v>
      </c>
      <c r="AH83" s="42">
        <v>0</v>
      </c>
      <c r="AI83" s="43">
        <v>0</v>
      </c>
      <c r="AJ83" s="42">
        <f t="shared" si="43"/>
        <v>0</v>
      </c>
      <c r="AK83" s="42">
        <v>0</v>
      </c>
      <c r="AL83" s="43">
        <v>0</v>
      </c>
      <c r="AM83" s="42">
        <f t="shared" si="44"/>
        <v>0</v>
      </c>
      <c r="AN83" s="42">
        <v>0</v>
      </c>
      <c r="AO83" s="43">
        <v>0</v>
      </c>
    </row>
    <row r="84" spans="1:41" ht="19.5" customHeight="1">
      <c r="A84" s="41" t="s">
        <v>38</v>
      </c>
      <c r="B84" s="41" t="s">
        <v>38</v>
      </c>
      <c r="C84" s="41" t="s">
        <v>38</v>
      </c>
      <c r="D84" s="41" t="s">
        <v>125</v>
      </c>
      <c r="E84" s="42">
        <f t="shared" si="30"/>
        <v>608.98</v>
      </c>
      <c r="F84" s="42">
        <f t="shared" si="31"/>
        <v>608.98</v>
      </c>
      <c r="G84" s="42">
        <f t="shared" si="32"/>
        <v>608.98</v>
      </c>
      <c r="H84" s="42">
        <v>608.98</v>
      </c>
      <c r="I84" s="43">
        <v>0</v>
      </c>
      <c r="J84" s="42">
        <f t="shared" si="33"/>
        <v>0</v>
      </c>
      <c r="K84" s="42">
        <v>0</v>
      </c>
      <c r="L84" s="43">
        <v>0</v>
      </c>
      <c r="M84" s="42">
        <f t="shared" si="34"/>
        <v>0</v>
      </c>
      <c r="N84" s="42">
        <v>0</v>
      </c>
      <c r="O84" s="43">
        <v>0</v>
      </c>
      <c r="P84" s="44">
        <f t="shared" si="35"/>
        <v>0</v>
      </c>
      <c r="Q84" s="42">
        <f t="shared" si="36"/>
        <v>0</v>
      </c>
      <c r="R84" s="42">
        <v>0</v>
      </c>
      <c r="S84" s="43">
        <v>0</v>
      </c>
      <c r="T84" s="42">
        <f t="shared" si="37"/>
        <v>0</v>
      </c>
      <c r="U84" s="42">
        <v>0</v>
      </c>
      <c r="V84" s="42">
        <v>0</v>
      </c>
      <c r="W84" s="42">
        <f t="shared" si="38"/>
        <v>0</v>
      </c>
      <c r="X84" s="42">
        <v>0</v>
      </c>
      <c r="Y84" s="43">
        <v>0</v>
      </c>
      <c r="Z84" s="44">
        <f t="shared" si="39"/>
        <v>0</v>
      </c>
      <c r="AA84" s="42">
        <f t="shared" si="40"/>
        <v>0</v>
      </c>
      <c r="AB84" s="42">
        <v>0</v>
      </c>
      <c r="AC84" s="43">
        <v>0</v>
      </c>
      <c r="AD84" s="42">
        <f t="shared" si="41"/>
        <v>0</v>
      </c>
      <c r="AE84" s="42">
        <v>0</v>
      </c>
      <c r="AF84" s="43">
        <v>0</v>
      </c>
      <c r="AG84" s="42">
        <f t="shared" si="42"/>
        <v>0</v>
      </c>
      <c r="AH84" s="42">
        <v>0</v>
      </c>
      <c r="AI84" s="43">
        <v>0</v>
      </c>
      <c r="AJ84" s="42">
        <f t="shared" si="43"/>
        <v>0</v>
      </c>
      <c r="AK84" s="42">
        <v>0</v>
      </c>
      <c r="AL84" s="43">
        <v>0</v>
      </c>
      <c r="AM84" s="42">
        <f t="shared" si="44"/>
        <v>0</v>
      </c>
      <c r="AN84" s="42">
        <v>0</v>
      </c>
      <c r="AO84" s="43">
        <v>0</v>
      </c>
    </row>
    <row r="85" spans="1:41" ht="19.5" customHeight="1">
      <c r="A85" s="41" t="s">
        <v>38</v>
      </c>
      <c r="B85" s="41" t="s">
        <v>38</v>
      </c>
      <c r="C85" s="41" t="s">
        <v>38</v>
      </c>
      <c r="D85" s="41" t="s">
        <v>126</v>
      </c>
      <c r="E85" s="42">
        <f t="shared" si="30"/>
        <v>608.98</v>
      </c>
      <c r="F85" s="42">
        <f t="shared" si="31"/>
        <v>608.98</v>
      </c>
      <c r="G85" s="42">
        <f t="shared" si="32"/>
        <v>608.98</v>
      </c>
      <c r="H85" s="42">
        <v>608.98</v>
      </c>
      <c r="I85" s="43">
        <v>0</v>
      </c>
      <c r="J85" s="42">
        <f t="shared" si="33"/>
        <v>0</v>
      </c>
      <c r="K85" s="42">
        <v>0</v>
      </c>
      <c r="L85" s="43">
        <v>0</v>
      </c>
      <c r="M85" s="42">
        <f t="shared" si="34"/>
        <v>0</v>
      </c>
      <c r="N85" s="42">
        <v>0</v>
      </c>
      <c r="O85" s="43">
        <v>0</v>
      </c>
      <c r="P85" s="44">
        <f t="shared" si="35"/>
        <v>0</v>
      </c>
      <c r="Q85" s="42">
        <f t="shared" si="36"/>
        <v>0</v>
      </c>
      <c r="R85" s="42">
        <v>0</v>
      </c>
      <c r="S85" s="43">
        <v>0</v>
      </c>
      <c r="T85" s="42">
        <f t="shared" si="37"/>
        <v>0</v>
      </c>
      <c r="U85" s="42">
        <v>0</v>
      </c>
      <c r="V85" s="42">
        <v>0</v>
      </c>
      <c r="W85" s="42">
        <f t="shared" si="38"/>
        <v>0</v>
      </c>
      <c r="X85" s="42">
        <v>0</v>
      </c>
      <c r="Y85" s="43">
        <v>0</v>
      </c>
      <c r="Z85" s="44">
        <f t="shared" si="39"/>
        <v>0</v>
      </c>
      <c r="AA85" s="42">
        <f t="shared" si="40"/>
        <v>0</v>
      </c>
      <c r="AB85" s="42">
        <v>0</v>
      </c>
      <c r="AC85" s="43">
        <v>0</v>
      </c>
      <c r="AD85" s="42">
        <f t="shared" si="41"/>
        <v>0</v>
      </c>
      <c r="AE85" s="42">
        <v>0</v>
      </c>
      <c r="AF85" s="43">
        <v>0</v>
      </c>
      <c r="AG85" s="42">
        <f t="shared" si="42"/>
        <v>0</v>
      </c>
      <c r="AH85" s="42">
        <v>0</v>
      </c>
      <c r="AI85" s="43">
        <v>0</v>
      </c>
      <c r="AJ85" s="42">
        <f t="shared" si="43"/>
        <v>0</v>
      </c>
      <c r="AK85" s="42">
        <v>0</v>
      </c>
      <c r="AL85" s="43">
        <v>0</v>
      </c>
      <c r="AM85" s="42">
        <f t="shared" si="44"/>
        <v>0</v>
      </c>
      <c r="AN85" s="42">
        <v>0</v>
      </c>
      <c r="AO85" s="43">
        <v>0</v>
      </c>
    </row>
    <row r="86" spans="1:41" ht="19.5" customHeight="1">
      <c r="A86" s="41" t="s">
        <v>38</v>
      </c>
      <c r="B86" s="41" t="s">
        <v>38</v>
      </c>
      <c r="C86" s="41" t="s">
        <v>38</v>
      </c>
      <c r="D86" s="41" t="s">
        <v>239</v>
      </c>
      <c r="E86" s="42">
        <f t="shared" si="30"/>
        <v>608.88</v>
      </c>
      <c r="F86" s="42">
        <f t="shared" si="31"/>
        <v>608.88</v>
      </c>
      <c r="G86" s="42">
        <f t="shared" si="32"/>
        <v>608.88</v>
      </c>
      <c r="H86" s="42">
        <v>608.88</v>
      </c>
      <c r="I86" s="43">
        <v>0</v>
      </c>
      <c r="J86" s="42">
        <f t="shared" si="33"/>
        <v>0</v>
      </c>
      <c r="K86" s="42">
        <v>0</v>
      </c>
      <c r="L86" s="43">
        <v>0</v>
      </c>
      <c r="M86" s="42">
        <f t="shared" si="34"/>
        <v>0</v>
      </c>
      <c r="N86" s="42">
        <v>0</v>
      </c>
      <c r="O86" s="43">
        <v>0</v>
      </c>
      <c r="P86" s="44">
        <f t="shared" si="35"/>
        <v>0</v>
      </c>
      <c r="Q86" s="42">
        <f t="shared" si="36"/>
        <v>0</v>
      </c>
      <c r="R86" s="42">
        <v>0</v>
      </c>
      <c r="S86" s="43">
        <v>0</v>
      </c>
      <c r="T86" s="42">
        <f t="shared" si="37"/>
        <v>0</v>
      </c>
      <c r="U86" s="42">
        <v>0</v>
      </c>
      <c r="V86" s="42">
        <v>0</v>
      </c>
      <c r="W86" s="42">
        <f t="shared" si="38"/>
        <v>0</v>
      </c>
      <c r="X86" s="42">
        <v>0</v>
      </c>
      <c r="Y86" s="43">
        <v>0</v>
      </c>
      <c r="Z86" s="44">
        <f t="shared" si="39"/>
        <v>0</v>
      </c>
      <c r="AA86" s="42">
        <f t="shared" si="40"/>
        <v>0</v>
      </c>
      <c r="AB86" s="42">
        <v>0</v>
      </c>
      <c r="AC86" s="43">
        <v>0</v>
      </c>
      <c r="AD86" s="42">
        <f t="shared" si="41"/>
        <v>0</v>
      </c>
      <c r="AE86" s="42">
        <v>0</v>
      </c>
      <c r="AF86" s="43">
        <v>0</v>
      </c>
      <c r="AG86" s="42">
        <f t="shared" si="42"/>
        <v>0</v>
      </c>
      <c r="AH86" s="42">
        <v>0</v>
      </c>
      <c r="AI86" s="43">
        <v>0</v>
      </c>
      <c r="AJ86" s="42">
        <f t="shared" si="43"/>
        <v>0</v>
      </c>
      <c r="AK86" s="42">
        <v>0</v>
      </c>
      <c r="AL86" s="43">
        <v>0</v>
      </c>
      <c r="AM86" s="42">
        <f t="shared" si="44"/>
        <v>0</v>
      </c>
      <c r="AN86" s="42">
        <v>0</v>
      </c>
      <c r="AO86" s="43">
        <v>0</v>
      </c>
    </row>
    <row r="87" spans="1:41" ht="19.5" customHeight="1">
      <c r="A87" s="41" t="s">
        <v>240</v>
      </c>
      <c r="B87" s="41" t="s">
        <v>88</v>
      </c>
      <c r="C87" s="41" t="s">
        <v>127</v>
      </c>
      <c r="D87" s="41" t="s">
        <v>241</v>
      </c>
      <c r="E87" s="42">
        <f t="shared" si="30"/>
        <v>530.47</v>
      </c>
      <c r="F87" s="42">
        <f t="shared" si="31"/>
        <v>530.47</v>
      </c>
      <c r="G87" s="42">
        <f t="shared" si="32"/>
        <v>530.47</v>
      </c>
      <c r="H87" s="42">
        <v>530.47</v>
      </c>
      <c r="I87" s="43">
        <v>0</v>
      </c>
      <c r="J87" s="42">
        <f t="shared" si="33"/>
        <v>0</v>
      </c>
      <c r="K87" s="42">
        <v>0</v>
      </c>
      <c r="L87" s="43">
        <v>0</v>
      </c>
      <c r="M87" s="42">
        <f t="shared" si="34"/>
        <v>0</v>
      </c>
      <c r="N87" s="42">
        <v>0</v>
      </c>
      <c r="O87" s="43">
        <v>0</v>
      </c>
      <c r="P87" s="44">
        <f t="shared" si="35"/>
        <v>0</v>
      </c>
      <c r="Q87" s="42">
        <f t="shared" si="36"/>
        <v>0</v>
      </c>
      <c r="R87" s="42">
        <v>0</v>
      </c>
      <c r="S87" s="43">
        <v>0</v>
      </c>
      <c r="T87" s="42">
        <f t="shared" si="37"/>
        <v>0</v>
      </c>
      <c r="U87" s="42">
        <v>0</v>
      </c>
      <c r="V87" s="42">
        <v>0</v>
      </c>
      <c r="W87" s="42">
        <f t="shared" si="38"/>
        <v>0</v>
      </c>
      <c r="X87" s="42">
        <v>0</v>
      </c>
      <c r="Y87" s="43">
        <v>0</v>
      </c>
      <c r="Z87" s="44">
        <f t="shared" si="39"/>
        <v>0</v>
      </c>
      <c r="AA87" s="42">
        <f t="shared" si="40"/>
        <v>0</v>
      </c>
      <c r="AB87" s="42">
        <v>0</v>
      </c>
      <c r="AC87" s="43">
        <v>0</v>
      </c>
      <c r="AD87" s="42">
        <f t="shared" si="41"/>
        <v>0</v>
      </c>
      <c r="AE87" s="42">
        <v>0</v>
      </c>
      <c r="AF87" s="43">
        <v>0</v>
      </c>
      <c r="AG87" s="42">
        <f t="shared" si="42"/>
        <v>0</v>
      </c>
      <c r="AH87" s="42">
        <v>0</v>
      </c>
      <c r="AI87" s="43">
        <v>0</v>
      </c>
      <c r="AJ87" s="42">
        <f t="shared" si="43"/>
        <v>0</v>
      </c>
      <c r="AK87" s="42">
        <v>0</v>
      </c>
      <c r="AL87" s="43">
        <v>0</v>
      </c>
      <c r="AM87" s="42">
        <f t="shared" si="44"/>
        <v>0</v>
      </c>
      <c r="AN87" s="42">
        <v>0</v>
      </c>
      <c r="AO87" s="43">
        <v>0</v>
      </c>
    </row>
    <row r="88" spans="1:41" ht="19.5" customHeight="1">
      <c r="A88" s="41" t="s">
        <v>240</v>
      </c>
      <c r="B88" s="41" t="s">
        <v>87</v>
      </c>
      <c r="C88" s="41" t="s">
        <v>127</v>
      </c>
      <c r="D88" s="41" t="s">
        <v>242</v>
      </c>
      <c r="E88" s="42">
        <f t="shared" si="30"/>
        <v>78.41</v>
      </c>
      <c r="F88" s="42">
        <f t="shared" si="31"/>
        <v>78.41</v>
      </c>
      <c r="G88" s="42">
        <f t="shared" si="32"/>
        <v>78.41</v>
      </c>
      <c r="H88" s="42">
        <v>78.41</v>
      </c>
      <c r="I88" s="43">
        <v>0</v>
      </c>
      <c r="J88" s="42">
        <f t="shared" si="33"/>
        <v>0</v>
      </c>
      <c r="K88" s="42">
        <v>0</v>
      </c>
      <c r="L88" s="43">
        <v>0</v>
      </c>
      <c r="M88" s="42">
        <f t="shared" si="34"/>
        <v>0</v>
      </c>
      <c r="N88" s="42">
        <v>0</v>
      </c>
      <c r="O88" s="43">
        <v>0</v>
      </c>
      <c r="P88" s="44">
        <f t="shared" si="35"/>
        <v>0</v>
      </c>
      <c r="Q88" s="42">
        <f t="shared" si="36"/>
        <v>0</v>
      </c>
      <c r="R88" s="42">
        <v>0</v>
      </c>
      <c r="S88" s="43">
        <v>0</v>
      </c>
      <c r="T88" s="42">
        <f t="shared" si="37"/>
        <v>0</v>
      </c>
      <c r="U88" s="42">
        <v>0</v>
      </c>
      <c r="V88" s="42">
        <v>0</v>
      </c>
      <c r="W88" s="42">
        <f t="shared" si="38"/>
        <v>0</v>
      </c>
      <c r="X88" s="42">
        <v>0</v>
      </c>
      <c r="Y88" s="43">
        <v>0</v>
      </c>
      <c r="Z88" s="44">
        <f t="shared" si="39"/>
        <v>0</v>
      </c>
      <c r="AA88" s="42">
        <f t="shared" si="40"/>
        <v>0</v>
      </c>
      <c r="AB88" s="42">
        <v>0</v>
      </c>
      <c r="AC88" s="43">
        <v>0</v>
      </c>
      <c r="AD88" s="42">
        <f t="shared" si="41"/>
        <v>0</v>
      </c>
      <c r="AE88" s="42">
        <v>0</v>
      </c>
      <c r="AF88" s="43">
        <v>0</v>
      </c>
      <c r="AG88" s="42">
        <f t="shared" si="42"/>
        <v>0</v>
      </c>
      <c r="AH88" s="42">
        <v>0</v>
      </c>
      <c r="AI88" s="43">
        <v>0</v>
      </c>
      <c r="AJ88" s="42">
        <f t="shared" si="43"/>
        <v>0</v>
      </c>
      <c r="AK88" s="42">
        <v>0</v>
      </c>
      <c r="AL88" s="43">
        <v>0</v>
      </c>
      <c r="AM88" s="42">
        <f t="shared" si="44"/>
        <v>0</v>
      </c>
      <c r="AN88" s="42">
        <v>0</v>
      </c>
      <c r="AO88" s="43">
        <v>0</v>
      </c>
    </row>
    <row r="89" spans="1:41" ht="19.5" customHeight="1">
      <c r="A89" s="41" t="s">
        <v>38</v>
      </c>
      <c r="B89" s="41" t="s">
        <v>38</v>
      </c>
      <c r="C89" s="41" t="s">
        <v>38</v>
      </c>
      <c r="D89" s="41" t="s">
        <v>234</v>
      </c>
      <c r="E89" s="42">
        <f t="shared" si="30"/>
        <v>0.1</v>
      </c>
      <c r="F89" s="42">
        <f t="shared" si="31"/>
        <v>0.1</v>
      </c>
      <c r="G89" s="42">
        <f t="shared" si="32"/>
        <v>0.1</v>
      </c>
      <c r="H89" s="42">
        <v>0.1</v>
      </c>
      <c r="I89" s="43">
        <v>0</v>
      </c>
      <c r="J89" s="42">
        <f t="shared" si="33"/>
        <v>0</v>
      </c>
      <c r="K89" s="42">
        <v>0</v>
      </c>
      <c r="L89" s="43">
        <v>0</v>
      </c>
      <c r="M89" s="42">
        <f t="shared" si="34"/>
        <v>0</v>
      </c>
      <c r="N89" s="42">
        <v>0</v>
      </c>
      <c r="O89" s="43">
        <v>0</v>
      </c>
      <c r="P89" s="44">
        <f t="shared" si="35"/>
        <v>0</v>
      </c>
      <c r="Q89" s="42">
        <f t="shared" si="36"/>
        <v>0</v>
      </c>
      <c r="R89" s="42">
        <v>0</v>
      </c>
      <c r="S89" s="43">
        <v>0</v>
      </c>
      <c r="T89" s="42">
        <f t="shared" si="37"/>
        <v>0</v>
      </c>
      <c r="U89" s="42">
        <v>0</v>
      </c>
      <c r="V89" s="42">
        <v>0</v>
      </c>
      <c r="W89" s="42">
        <f t="shared" si="38"/>
        <v>0</v>
      </c>
      <c r="X89" s="42">
        <v>0</v>
      </c>
      <c r="Y89" s="43">
        <v>0</v>
      </c>
      <c r="Z89" s="44">
        <f t="shared" si="39"/>
        <v>0</v>
      </c>
      <c r="AA89" s="42">
        <f t="shared" si="40"/>
        <v>0</v>
      </c>
      <c r="AB89" s="42">
        <v>0</v>
      </c>
      <c r="AC89" s="43">
        <v>0</v>
      </c>
      <c r="AD89" s="42">
        <f t="shared" si="41"/>
        <v>0</v>
      </c>
      <c r="AE89" s="42">
        <v>0</v>
      </c>
      <c r="AF89" s="43">
        <v>0</v>
      </c>
      <c r="AG89" s="42">
        <f t="shared" si="42"/>
        <v>0</v>
      </c>
      <c r="AH89" s="42">
        <v>0</v>
      </c>
      <c r="AI89" s="43">
        <v>0</v>
      </c>
      <c r="AJ89" s="42">
        <f t="shared" si="43"/>
        <v>0</v>
      </c>
      <c r="AK89" s="42">
        <v>0</v>
      </c>
      <c r="AL89" s="43">
        <v>0</v>
      </c>
      <c r="AM89" s="42">
        <f t="shared" si="44"/>
        <v>0</v>
      </c>
      <c r="AN89" s="42">
        <v>0</v>
      </c>
      <c r="AO89" s="43">
        <v>0</v>
      </c>
    </row>
    <row r="90" spans="1:41" ht="19.5" customHeight="1">
      <c r="A90" s="41" t="s">
        <v>235</v>
      </c>
      <c r="B90" s="41" t="s">
        <v>88</v>
      </c>
      <c r="C90" s="41" t="s">
        <v>127</v>
      </c>
      <c r="D90" s="41" t="s">
        <v>236</v>
      </c>
      <c r="E90" s="42">
        <f t="shared" si="30"/>
        <v>0.1</v>
      </c>
      <c r="F90" s="42">
        <f t="shared" si="31"/>
        <v>0.1</v>
      </c>
      <c r="G90" s="42">
        <f t="shared" si="32"/>
        <v>0.1</v>
      </c>
      <c r="H90" s="42">
        <v>0.1</v>
      </c>
      <c r="I90" s="43">
        <v>0</v>
      </c>
      <c r="J90" s="42">
        <f t="shared" si="33"/>
        <v>0</v>
      </c>
      <c r="K90" s="42">
        <v>0</v>
      </c>
      <c r="L90" s="43">
        <v>0</v>
      </c>
      <c r="M90" s="42">
        <f t="shared" si="34"/>
        <v>0</v>
      </c>
      <c r="N90" s="42">
        <v>0</v>
      </c>
      <c r="O90" s="43">
        <v>0</v>
      </c>
      <c r="P90" s="44">
        <f t="shared" si="35"/>
        <v>0</v>
      </c>
      <c r="Q90" s="42">
        <f t="shared" si="36"/>
        <v>0</v>
      </c>
      <c r="R90" s="42">
        <v>0</v>
      </c>
      <c r="S90" s="43">
        <v>0</v>
      </c>
      <c r="T90" s="42">
        <f t="shared" si="37"/>
        <v>0</v>
      </c>
      <c r="U90" s="42">
        <v>0</v>
      </c>
      <c r="V90" s="42">
        <v>0</v>
      </c>
      <c r="W90" s="42">
        <f t="shared" si="38"/>
        <v>0</v>
      </c>
      <c r="X90" s="42">
        <v>0</v>
      </c>
      <c r="Y90" s="43">
        <v>0</v>
      </c>
      <c r="Z90" s="44">
        <f t="shared" si="39"/>
        <v>0</v>
      </c>
      <c r="AA90" s="42">
        <f t="shared" si="40"/>
        <v>0</v>
      </c>
      <c r="AB90" s="42">
        <v>0</v>
      </c>
      <c r="AC90" s="43">
        <v>0</v>
      </c>
      <c r="AD90" s="42">
        <f t="shared" si="41"/>
        <v>0</v>
      </c>
      <c r="AE90" s="42">
        <v>0</v>
      </c>
      <c r="AF90" s="43">
        <v>0</v>
      </c>
      <c r="AG90" s="42">
        <f t="shared" si="42"/>
        <v>0</v>
      </c>
      <c r="AH90" s="42">
        <v>0</v>
      </c>
      <c r="AI90" s="43">
        <v>0</v>
      </c>
      <c r="AJ90" s="42">
        <f t="shared" si="43"/>
        <v>0</v>
      </c>
      <c r="AK90" s="42">
        <v>0</v>
      </c>
      <c r="AL90" s="43">
        <v>0</v>
      </c>
      <c r="AM90" s="42">
        <f t="shared" si="44"/>
        <v>0</v>
      </c>
      <c r="AN90" s="42">
        <v>0</v>
      </c>
      <c r="AO90" s="43">
        <v>0</v>
      </c>
    </row>
    <row r="91" spans="1:41" ht="19.5" customHeight="1">
      <c r="A91" s="41" t="s">
        <v>38</v>
      </c>
      <c r="B91" s="41" t="s">
        <v>38</v>
      </c>
      <c r="C91" s="41" t="s">
        <v>38</v>
      </c>
      <c r="D91" s="41" t="s">
        <v>129</v>
      </c>
      <c r="E91" s="42">
        <f t="shared" si="30"/>
        <v>540.2</v>
      </c>
      <c r="F91" s="42">
        <f t="shared" si="31"/>
        <v>540.2</v>
      </c>
      <c r="G91" s="42">
        <f t="shared" si="32"/>
        <v>540.2</v>
      </c>
      <c r="H91" s="42">
        <v>540.2</v>
      </c>
      <c r="I91" s="43">
        <v>0</v>
      </c>
      <c r="J91" s="42">
        <f t="shared" si="33"/>
        <v>0</v>
      </c>
      <c r="K91" s="42">
        <v>0</v>
      </c>
      <c r="L91" s="43">
        <v>0</v>
      </c>
      <c r="M91" s="42">
        <f t="shared" si="34"/>
        <v>0</v>
      </c>
      <c r="N91" s="42">
        <v>0</v>
      </c>
      <c r="O91" s="43">
        <v>0</v>
      </c>
      <c r="P91" s="44">
        <f t="shared" si="35"/>
        <v>0</v>
      </c>
      <c r="Q91" s="42">
        <f t="shared" si="36"/>
        <v>0</v>
      </c>
      <c r="R91" s="42">
        <v>0</v>
      </c>
      <c r="S91" s="43">
        <v>0</v>
      </c>
      <c r="T91" s="42">
        <f t="shared" si="37"/>
        <v>0</v>
      </c>
      <c r="U91" s="42">
        <v>0</v>
      </c>
      <c r="V91" s="42">
        <v>0</v>
      </c>
      <c r="W91" s="42">
        <f t="shared" si="38"/>
        <v>0</v>
      </c>
      <c r="X91" s="42">
        <v>0</v>
      </c>
      <c r="Y91" s="43">
        <v>0</v>
      </c>
      <c r="Z91" s="44">
        <f t="shared" si="39"/>
        <v>0</v>
      </c>
      <c r="AA91" s="42">
        <f t="shared" si="40"/>
        <v>0</v>
      </c>
      <c r="AB91" s="42">
        <v>0</v>
      </c>
      <c r="AC91" s="43">
        <v>0</v>
      </c>
      <c r="AD91" s="42">
        <f t="shared" si="41"/>
        <v>0</v>
      </c>
      <c r="AE91" s="42">
        <v>0</v>
      </c>
      <c r="AF91" s="43">
        <v>0</v>
      </c>
      <c r="AG91" s="42">
        <f t="shared" si="42"/>
        <v>0</v>
      </c>
      <c r="AH91" s="42">
        <v>0</v>
      </c>
      <c r="AI91" s="43">
        <v>0</v>
      </c>
      <c r="AJ91" s="42">
        <f t="shared" si="43"/>
        <v>0</v>
      </c>
      <c r="AK91" s="42">
        <v>0</v>
      </c>
      <c r="AL91" s="43">
        <v>0</v>
      </c>
      <c r="AM91" s="42">
        <f t="shared" si="44"/>
        <v>0</v>
      </c>
      <c r="AN91" s="42">
        <v>0</v>
      </c>
      <c r="AO91" s="43">
        <v>0</v>
      </c>
    </row>
    <row r="92" spans="1:41" ht="19.5" customHeight="1">
      <c r="A92" s="41" t="s">
        <v>38</v>
      </c>
      <c r="B92" s="41" t="s">
        <v>38</v>
      </c>
      <c r="C92" s="41" t="s">
        <v>38</v>
      </c>
      <c r="D92" s="41" t="s">
        <v>130</v>
      </c>
      <c r="E92" s="42">
        <f t="shared" si="30"/>
        <v>167.37</v>
      </c>
      <c r="F92" s="42">
        <f t="shared" si="31"/>
        <v>167.37</v>
      </c>
      <c r="G92" s="42">
        <f t="shared" si="32"/>
        <v>167.37</v>
      </c>
      <c r="H92" s="42">
        <v>167.37</v>
      </c>
      <c r="I92" s="43">
        <v>0</v>
      </c>
      <c r="J92" s="42">
        <f t="shared" si="33"/>
        <v>0</v>
      </c>
      <c r="K92" s="42">
        <v>0</v>
      </c>
      <c r="L92" s="43">
        <v>0</v>
      </c>
      <c r="M92" s="42">
        <f t="shared" si="34"/>
        <v>0</v>
      </c>
      <c r="N92" s="42">
        <v>0</v>
      </c>
      <c r="O92" s="43">
        <v>0</v>
      </c>
      <c r="P92" s="44">
        <f t="shared" si="35"/>
        <v>0</v>
      </c>
      <c r="Q92" s="42">
        <f t="shared" si="36"/>
        <v>0</v>
      </c>
      <c r="R92" s="42">
        <v>0</v>
      </c>
      <c r="S92" s="43">
        <v>0</v>
      </c>
      <c r="T92" s="42">
        <f t="shared" si="37"/>
        <v>0</v>
      </c>
      <c r="U92" s="42">
        <v>0</v>
      </c>
      <c r="V92" s="42">
        <v>0</v>
      </c>
      <c r="W92" s="42">
        <f t="shared" si="38"/>
        <v>0</v>
      </c>
      <c r="X92" s="42">
        <v>0</v>
      </c>
      <c r="Y92" s="43">
        <v>0</v>
      </c>
      <c r="Z92" s="44">
        <f t="shared" si="39"/>
        <v>0</v>
      </c>
      <c r="AA92" s="42">
        <f t="shared" si="40"/>
        <v>0</v>
      </c>
      <c r="AB92" s="42">
        <v>0</v>
      </c>
      <c r="AC92" s="43">
        <v>0</v>
      </c>
      <c r="AD92" s="42">
        <f t="shared" si="41"/>
        <v>0</v>
      </c>
      <c r="AE92" s="42">
        <v>0</v>
      </c>
      <c r="AF92" s="43">
        <v>0</v>
      </c>
      <c r="AG92" s="42">
        <f t="shared" si="42"/>
        <v>0</v>
      </c>
      <c r="AH92" s="42">
        <v>0</v>
      </c>
      <c r="AI92" s="43">
        <v>0</v>
      </c>
      <c r="AJ92" s="42">
        <f t="shared" si="43"/>
        <v>0</v>
      </c>
      <c r="AK92" s="42">
        <v>0</v>
      </c>
      <c r="AL92" s="43">
        <v>0</v>
      </c>
      <c r="AM92" s="42">
        <f t="shared" si="44"/>
        <v>0</v>
      </c>
      <c r="AN92" s="42">
        <v>0</v>
      </c>
      <c r="AO92" s="43">
        <v>0</v>
      </c>
    </row>
    <row r="93" spans="1:41" ht="19.5" customHeight="1">
      <c r="A93" s="41" t="s">
        <v>38</v>
      </c>
      <c r="B93" s="41" t="s">
        <v>38</v>
      </c>
      <c r="C93" s="41" t="s">
        <v>38</v>
      </c>
      <c r="D93" s="41" t="s">
        <v>239</v>
      </c>
      <c r="E93" s="42">
        <f t="shared" si="30"/>
        <v>167.37</v>
      </c>
      <c r="F93" s="42">
        <f t="shared" si="31"/>
        <v>167.37</v>
      </c>
      <c r="G93" s="42">
        <f t="shared" si="32"/>
        <v>167.37</v>
      </c>
      <c r="H93" s="42">
        <v>167.37</v>
      </c>
      <c r="I93" s="43">
        <v>0</v>
      </c>
      <c r="J93" s="42">
        <f t="shared" si="33"/>
        <v>0</v>
      </c>
      <c r="K93" s="42">
        <v>0</v>
      </c>
      <c r="L93" s="43">
        <v>0</v>
      </c>
      <c r="M93" s="42">
        <f t="shared" si="34"/>
        <v>0</v>
      </c>
      <c r="N93" s="42">
        <v>0</v>
      </c>
      <c r="O93" s="43">
        <v>0</v>
      </c>
      <c r="P93" s="44">
        <f t="shared" si="35"/>
        <v>0</v>
      </c>
      <c r="Q93" s="42">
        <f t="shared" si="36"/>
        <v>0</v>
      </c>
      <c r="R93" s="42">
        <v>0</v>
      </c>
      <c r="S93" s="43">
        <v>0</v>
      </c>
      <c r="T93" s="42">
        <f t="shared" si="37"/>
        <v>0</v>
      </c>
      <c r="U93" s="42">
        <v>0</v>
      </c>
      <c r="V93" s="42">
        <v>0</v>
      </c>
      <c r="W93" s="42">
        <f t="shared" si="38"/>
        <v>0</v>
      </c>
      <c r="X93" s="42">
        <v>0</v>
      </c>
      <c r="Y93" s="43">
        <v>0</v>
      </c>
      <c r="Z93" s="44">
        <f t="shared" si="39"/>
        <v>0</v>
      </c>
      <c r="AA93" s="42">
        <f t="shared" si="40"/>
        <v>0</v>
      </c>
      <c r="AB93" s="42">
        <v>0</v>
      </c>
      <c r="AC93" s="43">
        <v>0</v>
      </c>
      <c r="AD93" s="42">
        <f t="shared" si="41"/>
        <v>0</v>
      </c>
      <c r="AE93" s="42">
        <v>0</v>
      </c>
      <c r="AF93" s="43">
        <v>0</v>
      </c>
      <c r="AG93" s="42">
        <f t="shared" si="42"/>
        <v>0</v>
      </c>
      <c r="AH93" s="42">
        <v>0</v>
      </c>
      <c r="AI93" s="43">
        <v>0</v>
      </c>
      <c r="AJ93" s="42">
        <f t="shared" si="43"/>
        <v>0</v>
      </c>
      <c r="AK93" s="42">
        <v>0</v>
      </c>
      <c r="AL93" s="43">
        <v>0</v>
      </c>
      <c r="AM93" s="42">
        <f t="shared" si="44"/>
        <v>0</v>
      </c>
      <c r="AN93" s="42">
        <v>0</v>
      </c>
      <c r="AO93" s="43">
        <v>0</v>
      </c>
    </row>
    <row r="94" spans="1:41" ht="19.5" customHeight="1">
      <c r="A94" s="41" t="s">
        <v>240</v>
      </c>
      <c r="B94" s="41" t="s">
        <v>88</v>
      </c>
      <c r="C94" s="41" t="s">
        <v>132</v>
      </c>
      <c r="D94" s="41" t="s">
        <v>241</v>
      </c>
      <c r="E94" s="42">
        <f t="shared" si="30"/>
        <v>152.5</v>
      </c>
      <c r="F94" s="42">
        <f t="shared" si="31"/>
        <v>152.5</v>
      </c>
      <c r="G94" s="42">
        <f t="shared" si="32"/>
        <v>152.5</v>
      </c>
      <c r="H94" s="42">
        <v>152.5</v>
      </c>
      <c r="I94" s="43">
        <v>0</v>
      </c>
      <c r="J94" s="42">
        <f t="shared" si="33"/>
        <v>0</v>
      </c>
      <c r="K94" s="42">
        <v>0</v>
      </c>
      <c r="L94" s="43">
        <v>0</v>
      </c>
      <c r="M94" s="42">
        <f t="shared" si="34"/>
        <v>0</v>
      </c>
      <c r="N94" s="42">
        <v>0</v>
      </c>
      <c r="O94" s="43">
        <v>0</v>
      </c>
      <c r="P94" s="44">
        <f t="shared" si="35"/>
        <v>0</v>
      </c>
      <c r="Q94" s="42">
        <f t="shared" si="36"/>
        <v>0</v>
      </c>
      <c r="R94" s="42">
        <v>0</v>
      </c>
      <c r="S94" s="43">
        <v>0</v>
      </c>
      <c r="T94" s="42">
        <f t="shared" si="37"/>
        <v>0</v>
      </c>
      <c r="U94" s="42">
        <v>0</v>
      </c>
      <c r="V94" s="42">
        <v>0</v>
      </c>
      <c r="W94" s="42">
        <f t="shared" si="38"/>
        <v>0</v>
      </c>
      <c r="X94" s="42">
        <v>0</v>
      </c>
      <c r="Y94" s="43">
        <v>0</v>
      </c>
      <c r="Z94" s="44">
        <f t="shared" si="39"/>
        <v>0</v>
      </c>
      <c r="AA94" s="42">
        <f t="shared" si="40"/>
        <v>0</v>
      </c>
      <c r="AB94" s="42">
        <v>0</v>
      </c>
      <c r="AC94" s="43">
        <v>0</v>
      </c>
      <c r="AD94" s="42">
        <f t="shared" si="41"/>
        <v>0</v>
      </c>
      <c r="AE94" s="42">
        <v>0</v>
      </c>
      <c r="AF94" s="43">
        <v>0</v>
      </c>
      <c r="AG94" s="42">
        <f t="shared" si="42"/>
        <v>0</v>
      </c>
      <c r="AH94" s="42">
        <v>0</v>
      </c>
      <c r="AI94" s="43">
        <v>0</v>
      </c>
      <c r="AJ94" s="42">
        <f t="shared" si="43"/>
        <v>0</v>
      </c>
      <c r="AK94" s="42">
        <v>0</v>
      </c>
      <c r="AL94" s="43">
        <v>0</v>
      </c>
      <c r="AM94" s="42">
        <f t="shared" si="44"/>
        <v>0</v>
      </c>
      <c r="AN94" s="42">
        <v>0</v>
      </c>
      <c r="AO94" s="43">
        <v>0</v>
      </c>
    </row>
    <row r="95" spans="1:41" ht="19.5" customHeight="1">
      <c r="A95" s="41" t="s">
        <v>240</v>
      </c>
      <c r="B95" s="41" t="s">
        <v>87</v>
      </c>
      <c r="C95" s="41" t="s">
        <v>132</v>
      </c>
      <c r="D95" s="41" t="s">
        <v>242</v>
      </c>
      <c r="E95" s="42">
        <f t="shared" si="30"/>
        <v>14.87</v>
      </c>
      <c r="F95" s="42">
        <f t="shared" si="31"/>
        <v>14.87</v>
      </c>
      <c r="G95" s="42">
        <f t="shared" si="32"/>
        <v>14.87</v>
      </c>
      <c r="H95" s="42">
        <v>14.87</v>
      </c>
      <c r="I95" s="43">
        <v>0</v>
      </c>
      <c r="J95" s="42">
        <f t="shared" si="33"/>
        <v>0</v>
      </c>
      <c r="K95" s="42">
        <v>0</v>
      </c>
      <c r="L95" s="43">
        <v>0</v>
      </c>
      <c r="M95" s="42">
        <f t="shared" si="34"/>
        <v>0</v>
      </c>
      <c r="N95" s="42">
        <v>0</v>
      </c>
      <c r="O95" s="43">
        <v>0</v>
      </c>
      <c r="P95" s="44">
        <f t="shared" si="35"/>
        <v>0</v>
      </c>
      <c r="Q95" s="42">
        <f t="shared" si="36"/>
        <v>0</v>
      </c>
      <c r="R95" s="42">
        <v>0</v>
      </c>
      <c r="S95" s="43">
        <v>0</v>
      </c>
      <c r="T95" s="42">
        <f t="shared" si="37"/>
        <v>0</v>
      </c>
      <c r="U95" s="42">
        <v>0</v>
      </c>
      <c r="V95" s="42">
        <v>0</v>
      </c>
      <c r="W95" s="42">
        <f t="shared" si="38"/>
        <v>0</v>
      </c>
      <c r="X95" s="42">
        <v>0</v>
      </c>
      <c r="Y95" s="43">
        <v>0</v>
      </c>
      <c r="Z95" s="44">
        <f t="shared" si="39"/>
        <v>0</v>
      </c>
      <c r="AA95" s="42">
        <f t="shared" si="40"/>
        <v>0</v>
      </c>
      <c r="AB95" s="42">
        <v>0</v>
      </c>
      <c r="AC95" s="43">
        <v>0</v>
      </c>
      <c r="AD95" s="42">
        <f t="shared" si="41"/>
        <v>0</v>
      </c>
      <c r="AE95" s="42">
        <v>0</v>
      </c>
      <c r="AF95" s="43">
        <v>0</v>
      </c>
      <c r="AG95" s="42">
        <f t="shared" si="42"/>
        <v>0</v>
      </c>
      <c r="AH95" s="42">
        <v>0</v>
      </c>
      <c r="AI95" s="43">
        <v>0</v>
      </c>
      <c r="AJ95" s="42">
        <f t="shared" si="43"/>
        <v>0</v>
      </c>
      <c r="AK95" s="42">
        <v>0</v>
      </c>
      <c r="AL95" s="43">
        <v>0</v>
      </c>
      <c r="AM95" s="42">
        <f t="shared" si="44"/>
        <v>0</v>
      </c>
      <c r="AN95" s="42">
        <v>0</v>
      </c>
      <c r="AO95" s="43">
        <v>0</v>
      </c>
    </row>
    <row r="96" spans="1:41" ht="19.5" customHeight="1">
      <c r="A96" s="41" t="s">
        <v>38</v>
      </c>
      <c r="B96" s="41" t="s">
        <v>38</v>
      </c>
      <c r="C96" s="41" t="s">
        <v>38</v>
      </c>
      <c r="D96" s="41" t="s">
        <v>136</v>
      </c>
      <c r="E96" s="42">
        <f t="shared" si="30"/>
        <v>233.68</v>
      </c>
      <c r="F96" s="42">
        <f t="shared" si="31"/>
        <v>233.68</v>
      </c>
      <c r="G96" s="42">
        <f t="shared" si="32"/>
        <v>233.68</v>
      </c>
      <c r="H96" s="42">
        <v>233.68</v>
      </c>
      <c r="I96" s="43">
        <v>0</v>
      </c>
      <c r="J96" s="42">
        <f t="shared" si="33"/>
        <v>0</v>
      </c>
      <c r="K96" s="42">
        <v>0</v>
      </c>
      <c r="L96" s="43">
        <v>0</v>
      </c>
      <c r="M96" s="42">
        <f t="shared" si="34"/>
        <v>0</v>
      </c>
      <c r="N96" s="42">
        <v>0</v>
      </c>
      <c r="O96" s="43">
        <v>0</v>
      </c>
      <c r="P96" s="44">
        <f t="shared" si="35"/>
        <v>0</v>
      </c>
      <c r="Q96" s="42">
        <f t="shared" si="36"/>
        <v>0</v>
      </c>
      <c r="R96" s="42">
        <v>0</v>
      </c>
      <c r="S96" s="43">
        <v>0</v>
      </c>
      <c r="T96" s="42">
        <f t="shared" si="37"/>
        <v>0</v>
      </c>
      <c r="U96" s="42">
        <v>0</v>
      </c>
      <c r="V96" s="42">
        <v>0</v>
      </c>
      <c r="W96" s="42">
        <f t="shared" si="38"/>
        <v>0</v>
      </c>
      <c r="X96" s="42">
        <v>0</v>
      </c>
      <c r="Y96" s="43">
        <v>0</v>
      </c>
      <c r="Z96" s="44">
        <f t="shared" si="39"/>
        <v>0</v>
      </c>
      <c r="AA96" s="42">
        <f t="shared" si="40"/>
        <v>0</v>
      </c>
      <c r="AB96" s="42">
        <v>0</v>
      </c>
      <c r="AC96" s="43">
        <v>0</v>
      </c>
      <c r="AD96" s="42">
        <f t="shared" si="41"/>
        <v>0</v>
      </c>
      <c r="AE96" s="42">
        <v>0</v>
      </c>
      <c r="AF96" s="43">
        <v>0</v>
      </c>
      <c r="AG96" s="42">
        <f t="shared" si="42"/>
        <v>0</v>
      </c>
      <c r="AH96" s="42">
        <v>0</v>
      </c>
      <c r="AI96" s="43">
        <v>0</v>
      </c>
      <c r="AJ96" s="42">
        <f t="shared" si="43"/>
        <v>0</v>
      </c>
      <c r="AK96" s="42">
        <v>0</v>
      </c>
      <c r="AL96" s="43">
        <v>0</v>
      </c>
      <c r="AM96" s="42">
        <f t="shared" si="44"/>
        <v>0</v>
      </c>
      <c r="AN96" s="42">
        <v>0</v>
      </c>
      <c r="AO96" s="43">
        <v>0</v>
      </c>
    </row>
    <row r="97" spans="1:41" ht="19.5" customHeight="1">
      <c r="A97" s="41" t="s">
        <v>38</v>
      </c>
      <c r="B97" s="41" t="s">
        <v>38</v>
      </c>
      <c r="C97" s="41" t="s">
        <v>38</v>
      </c>
      <c r="D97" s="41" t="s">
        <v>239</v>
      </c>
      <c r="E97" s="42">
        <f t="shared" si="30"/>
        <v>233.68</v>
      </c>
      <c r="F97" s="42">
        <f t="shared" si="31"/>
        <v>233.68</v>
      </c>
      <c r="G97" s="42">
        <f t="shared" si="32"/>
        <v>233.68</v>
      </c>
      <c r="H97" s="42">
        <v>233.68</v>
      </c>
      <c r="I97" s="43">
        <v>0</v>
      </c>
      <c r="J97" s="42">
        <f t="shared" si="33"/>
        <v>0</v>
      </c>
      <c r="K97" s="42">
        <v>0</v>
      </c>
      <c r="L97" s="43">
        <v>0</v>
      </c>
      <c r="M97" s="42">
        <f t="shared" si="34"/>
        <v>0</v>
      </c>
      <c r="N97" s="42">
        <v>0</v>
      </c>
      <c r="O97" s="43">
        <v>0</v>
      </c>
      <c r="P97" s="44">
        <f t="shared" si="35"/>
        <v>0</v>
      </c>
      <c r="Q97" s="42">
        <f t="shared" si="36"/>
        <v>0</v>
      </c>
      <c r="R97" s="42">
        <v>0</v>
      </c>
      <c r="S97" s="43">
        <v>0</v>
      </c>
      <c r="T97" s="42">
        <f t="shared" si="37"/>
        <v>0</v>
      </c>
      <c r="U97" s="42">
        <v>0</v>
      </c>
      <c r="V97" s="42">
        <v>0</v>
      </c>
      <c r="W97" s="42">
        <f t="shared" si="38"/>
        <v>0</v>
      </c>
      <c r="X97" s="42">
        <v>0</v>
      </c>
      <c r="Y97" s="43">
        <v>0</v>
      </c>
      <c r="Z97" s="44">
        <f t="shared" si="39"/>
        <v>0</v>
      </c>
      <c r="AA97" s="42">
        <f t="shared" si="40"/>
        <v>0</v>
      </c>
      <c r="AB97" s="42">
        <v>0</v>
      </c>
      <c r="AC97" s="43">
        <v>0</v>
      </c>
      <c r="AD97" s="42">
        <f t="shared" si="41"/>
        <v>0</v>
      </c>
      <c r="AE97" s="42">
        <v>0</v>
      </c>
      <c r="AF97" s="43">
        <v>0</v>
      </c>
      <c r="AG97" s="42">
        <f t="shared" si="42"/>
        <v>0</v>
      </c>
      <c r="AH97" s="42">
        <v>0</v>
      </c>
      <c r="AI97" s="43">
        <v>0</v>
      </c>
      <c r="AJ97" s="42">
        <f t="shared" si="43"/>
        <v>0</v>
      </c>
      <c r="AK97" s="42">
        <v>0</v>
      </c>
      <c r="AL97" s="43">
        <v>0</v>
      </c>
      <c r="AM97" s="42">
        <f t="shared" si="44"/>
        <v>0</v>
      </c>
      <c r="AN97" s="42">
        <v>0</v>
      </c>
      <c r="AO97" s="43">
        <v>0</v>
      </c>
    </row>
    <row r="98" spans="1:41" ht="19.5" customHeight="1">
      <c r="A98" s="41" t="s">
        <v>240</v>
      </c>
      <c r="B98" s="41" t="s">
        <v>88</v>
      </c>
      <c r="C98" s="41" t="s">
        <v>137</v>
      </c>
      <c r="D98" s="41" t="s">
        <v>241</v>
      </c>
      <c r="E98" s="42">
        <f t="shared" si="30"/>
        <v>211.7</v>
      </c>
      <c r="F98" s="42">
        <f t="shared" si="31"/>
        <v>211.7</v>
      </c>
      <c r="G98" s="42">
        <f t="shared" si="32"/>
        <v>211.7</v>
      </c>
      <c r="H98" s="42">
        <v>211.7</v>
      </c>
      <c r="I98" s="43">
        <v>0</v>
      </c>
      <c r="J98" s="42">
        <f t="shared" si="33"/>
        <v>0</v>
      </c>
      <c r="K98" s="42">
        <v>0</v>
      </c>
      <c r="L98" s="43">
        <v>0</v>
      </c>
      <c r="M98" s="42">
        <f t="shared" si="34"/>
        <v>0</v>
      </c>
      <c r="N98" s="42">
        <v>0</v>
      </c>
      <c r="O98" s="43">
        <v>0</v>
      </c>
      <c r="P98" s="44">
        <f t="shared" si="35"/>
        <v>0</v>
      </c>
      <c r="Q98" s="42">
        <f t="shared" si="36"/>
        <v>0</v>
      </c>
      <c r="R98" s="42">
        <v>0</v>
      </c>
      <c r="S98" s="43">
        <v>0</v>
      </c>
      <c r="T98" s="42">
        <f t="shared" si="37"/>
        <v>0</v>
      </c>
      <c r="U98" s="42">
        <v>0</v>
      </c>
      <c r="V98" s="42">
        <v>0</v>
      </c>
      <c r="W98" s="42">
        <f t="shared" si="38"/>
        <v>0</v>
      </c>
      <c r="X98" s="42">
        <v>0</v>
      </c>
      <c r="Y98" s="43">
        <v>0</v>
      </c>
      <c r="Z98" s="44">
        <f t="shared" si="39"/>
        <v>0</v>
      </c>
      <c r="AA98" s="42">
        <f t="shared" si="40"/>
        <v>0</v>
      </c>
      <c r="AB98" s="42">
        <v>0</v>
      </c>
      <c r="AC98" s="43">
        <v>0</v>
      </c>
      <c r="AD98" s="42">
        <f t="shared" si="41"/>
        <v>0</v>
      </c>
      <c r="AE98" s="42">
        <v>0</v>
      </c>
      <c r="AF98" s="43">
        <v>0</v>
      </c>
      <c r="AG98" s="42">
        <f t="shared" si="42"/>
        <v>0</v>
      </c>
      <c r="AH98" s="42">
        <v>0</v>
      </c>
      <c r="AI98" s="43">
        <v>0</v>
      </c>
      <c r="AJ98" s="42">
        <f t="shared" si="43"/>
        <v>0</v>
      </c>
      <c r="AK98" s="42">
        <v>0</v>
      </c>
      <c r="AL98" s="43">
        <v>0</v>
      </c>
      <c r="AM98" s="42">
        <f t="shared" si="44"/>
        <v>0</v>
      </c>
      <c r="AN98" s="42">
        <v>0</v>
      </c>
      <c r="AO98" s="43">
        <v>0</v>
      </c>
    </row>
    <row r="99" spans="1:41" ht="19.5" customHeight="1">
      <c r="A99" s="41" t="s">
        <v>240</v>
      </c>
      <c r="B99" s="41" t="s">
        <v>87</v>
      </c>
      <c r="C99" s="41" t="s">
        <v>137</v>
      </c>
      <c r="D99" s="41" t="s">
        <v>242</v>
      </c>
      <c r="E99" s="42">
        <f t="shared" si="30"/>
        <v>21.98</v>
      </c>
      <c r="F99" s="42">
        <f t="shared" si="31"/>
        <v>21.98</v>
      </c>
      <c r="G99" s="42">
        <f t="shared" si="32"/>
        <v>21.98</v>
      </c>
      <c r="H99" s="42">
        <v>21.98</v>
      </c>
      <c r="I99" s="43">
        <v>0</v>
      </c>
      <c r="J99" s="42">
        <f t="shared" si="33"/>
        <v>0</v>
      </c>
      <c r="K99" s="42">
        <v>0</v>
      </c>
      <c r="L99" s="43">
        <v>0</v>
      </c>
      <c r="M99" s="42">
        <f t="shared" si="34"/>
        <v>0</v>
      </c>
      <c r="N99" s="42">
        <v>0</v>
      </c>
      <c r="O99" s="43">
        <v>0</v>
      </c>
      <c r="P99" s="44">
        <f t="shared" si="35"/>
        <v>0</v>
      </c>
      <c r="Q99" s="42">
        <f t="shared" si="36"/>
        <v>0</v>
      </c>
      <c r="R99" s="42">
        <v>0</v>
      </c>
      <c r="S99" s="43">
        <v>0</v>
      </c>
      <c r="T99" s="42">
        <f t="shared" si="37"/>
        <v>0</v>
      </c>
      <c r="U99" s="42">
        <v>0</v>
      </c>
      <c r="V99" s="42">
        <v>0</v>
      </c>
      <c r="W99" s="42">
        <f t="shared" si="38"/>
        <v>0</v>
      </c>
      <c r="X99" s="42">
        <v>0</v>
      </c>
      <c r="Y99" s="43">
        <v>0</v>
      </c>
      <c r="Z99" s="44">
        <f t="shared" si="39"/>
        <v>0</v>
      </c>
      <c r="AA99" s="42">
        <f t="shared" si="40"/>
        <v>0</v>
      </c>
      <c r="AB99" s="42">
        <v>0</v>
      </c>
      <c r="AC99" s="43">
        <v>0</v>
      </c>
      <c r="AD99" s="42">
        <f t="shared" si="41"/>
        <v>0</v>
      </c>
      <c r="AE99" s="42">
        <v>0</v>
      </c>
      <c r="AF99" s="43">
        <v>0</v>
      </c>
      <c r="AG99" s="42">
        <f t="shared" si="42"/>
        <v>0</v>
      </c>
      <c r="AH99" s="42">
        <v>0</v>
      </c>
      <c r="AI99" s="43">
        <v>0</v>
      </c>
      <c r="AJ99" s="42">
        <f t="shared" si="43"/>
        <v>0</v>
      </c>
      <c r="AK99" s="42">
        <v>0</v>
      </c>
      <c r="AL99" s="43">
        <v>0</v>
      </c>
      <c r="AM99" s="42">
        <f t="shared" si="44"/>
        <v>0</v>
      </c>
      <c r="AN99" s="42">
        <v>0</v>
      </c>
      <c r="AO99" s="43">
        <v>0</v>
      </c>
    </row>
    <row r="100" spans="1:41" ht="19.5" customHeight="1">
      <c r="A100" s="41" t="s">
        <v>38</v>
      </c>
      <c r="B100" s="41" t="s">
        <v>38</v>
      </c>
      <c r="C100" s="41" t="s">
        <v>38</v>
      </c>
      <c r="D100" s="41" t="s">
        <v>138</v>
      </c>
      <c r="E100" s="42">
        <f t="shared" si="30"/>
        <v>139.15</v>
      </c>
      <c r="F100" s="42">
        <f t="shared" si="31"/>
        <v>139.15</v>
      </c>
      <c r="G100" s="42">
        <f t="shared" si="32"/>
        <v>139.15</v>
      </c>
      <c r="H100" s="42">
        <v>139.15</v>
      </c>
      <c r="I100" s="43">
        <v>0</v>
      </c>
      <c r="J100" s="42">
        <f t="shared" si="33"/>
        <v>0</v>
      </c>
      <c r="K100" s="42">
        <v>0</v>
      </c>
      <c r="L100" s="43">
        <v>0</v>
      </c>
      <c r="M100" s="42">
        <f t="shared" si="34"/>
        <v>0</v>
      </c>
      <c r="N100" s="42">
        <v>0</v>
      </c>
      <c r="O100" s="43">
        <v>0</v>
      </c>
      <c r="P100" s="44">
        <f t="shared" si="35"/>
        <v>0</v>
      </c>
      <c r="Q100" s="42">
        <f t="shared" si="36"/>
        <v>0</v>
      </c>
      <c r="R100" s="42">
        <v>0</v>
      </c>
      <c r="S100" s="43">
        <v>0</v>
      </c>
      <c r="T100" s="42">
        <f t="shared" si="37"/>
        <v>0</v>
      </c>
      <c r="U100" s="42">
        <v>0</v>
      </c>
      <c r="V100" s="42">
        <v>0</v>
      </c>
      <c r="W100" s="42">
        <f t="shared" si="38"/>
        <v>0</v>
      </c>
      <c r="X100" s="42">
        <v>0</v>
      </c>
      <c r="Y100" s="43">
        <v>0</v>
      </c>
      <c r="Z100" s="44">
        <f t="shared" si="39"/>
        <v>0</v>
      </c>
      <c r="AA100" s="42">
        <f t="shared" si="40"/>
        <v>0</v>
      </c>
      <c r="AB100" s="42">
        <v>0</v>
      </c>
      <c r="AC100" s="43">
        <v>0</v>
      </c>
      <c r="AD100" s="42">
        <f t="shared" si="41"/>
        <v>0</v>
      </c>
      <c r="AE100" s="42">
        <v>0</v>
      </c>
      <c r="AF100" s="43">
        <v>0</v>
      </c>
      <c r="AG100" s="42">
        <f t="shared" si="42"/>
        <v>0</v>
      </c>
      <c r="AH100" s="42">
        <v>0</v>
      </c>
      <c r="AI100" s="43">
        <v>0</v>
      </c>
      <c r="AJ100" s="42">
        <f t="shared" si="43"/>
        <v>0</v>
      </c>
      <c r="AK100" s="42">
        <v>0</v>
      </c>
      <c r="AL100" s="43">
        <v>0</v>
      </c>
      <c r="AM100" s="42">
        <f t="shared" si="44"/>
        <v>0</v>
      </c>
      <c r="AN100" s="42">
        <v>0</v>
      </c>
      <c r="AO100" s="43">
        <v>0</v>
      </c>
    </row>
    <row r="101" spans="1:41" ht="19.5" customHeight="1">
      <c r="A101" s="41" t="s">
        <v>38</v>
      </c>
      <c r="B101" s="41" t="s">
        <v>38</v>
      </c>
      <c r="C101" s="41" t="s">
        <v>38</v>
      </c>
      <c r="D101" s="41" t="s">
        <v>239</v>
      </c>
      <c r="E101" s="42">
        <f t="shared" si="30"/>
        <v>139.15</v>
      </c>
      <c r="F101" s="42">
        <f t="shared" si="31"/>
        <v>139.15</v>
      </c>
      <c r="G101" s="42">
        <f t="shared" si="32"/>
        <v>139.15</v>
      </c>
      <c r="H101" s="42">
        <v>139.15</v>
      </c>
      <c r="I101" s="43">
        <v>0</v>
      </c>
      <c r="J101" s="42">
        <f t="shared" si="33"/>
        <v>0</v>
      </c>
      <c r="K101" s="42">
        <v>0</v>
      </c>
      <c r="L101" s="43">
        <v>0</v>
      </c>
      <c r="M101" s="42">
        <f t="shared" si="34"/>
        <v>0</v>
      </c>
      <c r="N101" s="42">
        <v>0</v>
      </c>
      <c r="O101" s="43">
        <v>0</v>
      </c>
      <c r="P101" s="44">
        <f t="shared" si="35"/>
        <v>0</v>
      </c>
      <c r="Q101" s="42">
        <f t="shared" si="36"/>
        <v>0</v>
      </c>
      <c r="R101" s="42">
        <v>0</v>
      </c>
      <c r="S101" s="43">
        <v>0</v>
      </c>
      <c r="T101" s="42">
        <f t="shared" si="37"/>
        <v>0</v>
      </c>
      <c r="U101" s="42">
        <v>0</v>
      </c>
      <c r="V101" s="42">
        <v>0</v>
      </c>
      <c r="W101" s="42">
        <f t="shared" si="38"/>
        <v>0</v>
      </c>
      <c r="X101" s="42">
        <v>0</v>
      </c>
      <c r="Y101" s="43">
        <v>0</v>
      </c>
      <c r="Z101" s="44">
        <f t="shared" si="39"/>
        <v>0</v>
      </c>
      <c r="AA101" s="42">
        <f t="shared" si="40"/>
        <v>0</v>
      </c>
      <c r="AB101" s="42">
        <v>0</v>
      </c>
      <c r="AC101" s="43">
        <v>0</v>
      </c>
      <c r="AD101" s="42">
        <f t="shared" si="41"/>
        <v>0</v>
      </c>
      <c r="AE101" s="42">
        <v>0</v>
      </c>
      <c r="AF101" s="43">
        <v>0</v>
      </c>
      <c r="AG101" s="42">
        <f t="shared" si="42"/>
        <v>0</v>
      </c>
      <c r="AH101" s="42">
        <v>0</v>
      </c>
      <c r="AI101" s="43">
        <v>0</v>
      </c>
      <c r="AJ101" s="42">
        <f t="shared" si="43"/>
        <v>0</v>
      </c>
      <c r="AK101" s="42">
        <v>0</v>
      </c>
      <c r="AL101" s="43">
        <v>0</v>
      </c>
      <c r="AM101" s="42">
        <f t="shared" si="44"/>
        <v>0</v>
      </c>
      <c r="AN101" s="42">
        <v>0</v>
      </c>
      <c r="AO101" s="43">
        <v>0</v>
      </c>
    </row>
    <row r="102" spans="1:41" ht="19.5" customHeight="1">
      <c r="A102" s="41" t="s">
        <v>240</v>
      </c>
      <c r="B102" s="41" t="s">
        <v>88</v>
      </c>
      <c r="C102" s="41" t="s">
        <v>139</v>
      </c>
      <c r="D102" s="41" t="s">
        <v>241</v>
      </c>
      <c r="E102" s="42">
        <f t="shared" si="30"/>
        <v>128.34</v>
      </c>
      <c r="F102" s="42">
        <f t="shared" si="31"/>
        <v>128.34</v>
      </c>
      <c r="G102" s="42">
        <f t="shared" si="32"/>
        <v>128.34</v>
      </c>
      <c r="H102" s="42">
        <v>128.34</v>
      </c>
      <c r="I102" s="43">
        <v>0</v>
      </c>
      <c r="J102" s="42">
        <f t="shared" si="33"/>
        <v>0</v>
      </c>
      <c r="K102" s="42">
        <v>0</v>
      </c>
      <c r="L102" s="43">
        <v>0</v>
      </c>
      <c r="M102" s="42">
        <f t="shared" si="34"/>
        <v>0</v>
      </c>
      <c r="N102" s="42">
        <v>0</v>
      </c>
      <c r="O102" s="43">
        <v>0</v>
      </c>
      <c r="P102" s="44">
        <f t="shared" si="35"/>
        <v>0</v>
      </c>
      <c r="Q102" s="42">
        <f t="shared" si="36"/>
        <v>0</v>
      </c>
      <c r="R102" s="42">
        <v>0</v>
      </c>
      <c r="S102" s="43">
        <v>0</v>
      </c>
      <c r="T102" s="42">
        <f t="shared" si="37"/>
        <v>0</v>
      </c>
      <c r="U102" s="42">
        <v>0</v>
      </c>
      <c r="V102" s="42">
        <v>0</v>
      </c>
      <c r="W102" s="42">
        <f t="shared" si="38"/>
        <v>0</v>
      </c>
      <c r="X102" s="42">
        <v>0</v>
      </c>
      <c r="Y102" s="43">
        <v>0</v>
      </c>
      <c r="Z102" s="44">
        <f t="shared" si="39"/>
        <v>0</v>
      </c>
      <c r="AA102" s="42">
        <f t="shared" si="40"/>
        <v>0</v>
      </c>
      <c r="AB102" s="42">
        <v>0</v>
      </c>
      <c r="AC102" s="43">
        <v>0</v>
      </c>
      <c r="AD102" s="42">
        <f t="shared" si="41"/>
        <v>0</v>
      </c>
      <c r="AE102" s="42">
        <v>0</v>
      </c>
      <c r="AF102" s="43">
        <v>0</v>
      </c>
      <c r="AG102" s="42">
        <f t="shared" si="42"/>
        <v>0</v>
      </c>
      <c r="AH102" s="42">
        <v>0</v>
      </c>
      <c r="AI102" s="43">
        <v>0</v>
      </c>
      <c r="AJ102" s="42">
        <f t="shared" si="43"/>
        <v>0</v>
      </c>
      <c r="AK102" s="42">
        <v>0</v>
      </c>
      <c r="AL102" s="43">
        <v>0</v>
      </c>
      <c r="AM102" s="42">
        <f t="shared" si="44"/>
        <v>0</v>
      </c>
      <c r="AN102" s="42">
        <v>0</v>
      </c>
      <c r="AO102" s="43">
        <v>0</v>
      </c>
    </row>
    <row r="103" spans="1:41" ht="19.5" customHeight="1">
      <c r="A103" s="41" t="s">
        <v>240</v>
      </c>
      <c r="B103" s="41" t="s">
        <v>87</v>
      </c>
      <c r="C103" s="41" t="s">
        <v>139</v>
      </c>
      <c r="D103" s="41" t="s">
        <v>242</v>
      </c>
      <c r="E103" s="42">
        <f aca="true" t="shared" si="45" ref="E103:E113">SUM(F103,P103,Z103)</f>
        <v>10.81</v>
      </c>
      <c r="F103" s="42">
        <f aca="true" t="shared" si="46" ref="F103:F113">SUM(G103,J103,M103)</f>
        <v>10.81</v>
      </c>
      <c r="G103" s="42">
        <f aca="true" t="shared" si="47" ref="G103:G113">SUM(H103:I103)</f>
        <v>10.81</v>
      </c>
      <c r="H103" s="42">
        <v>10.81</v>
      </c>
      <c r="I103" s="43">
        <v>0</v>
      </c>
      <c r="J103" s="42">
        <f aca="true" t="shared" si="48" ref="J103:J113">SUM(K103:L103)</f>
        <v>0</v>
      </c>
      <c r="K103" s="42">
        <v>0</v>
      </c>
      <c r="L103" s="43">
        <v>0</v>
      </c>
      <c r="M103" s="42">
        <f aca="true" t="shared" si="49" ref="M103:M113">SUM(N103:O103)</f>
        <v>0</v>
      </c>
      <c r="N103" s="42">
        <v>0</v>
      </c>
      <c r="O103" s="43">
        <v>0</v>
      </c>
      <c r="P103" s="44">
        <f aca="true" t="shared" si="50" ref="P103:P113">SUM(Q103,T103,W103)</f>
        <v>0</v>
      </c>
      <c r="Q103" s="42">
        <f aca="true" t="shared" si="51" ref="Q103:Q113">SUM(R103:S103)</f>
        <v>0</v>
      </c>
      <c r="R103" s="42">
        <v>0</v>
      </c>
      <c r="S103" s="43">
        <v>0</v>
      </c>
      <c r="T103" s="42">
        <f aca="true" t="shared" si="52" ref="T103:T113">SUM(U103:V103)</f>
        <v>0</v>
      </c>
      <c r="U103" s="42">
        <v>0</v>
      </c>
      <c r="V103" s="42">
        <v>0</v>
      </c>
      <c r="W103" s="42">
        <f aca="true" t="shared" si="53" ref="W103:W113">SUM(X103:Y103)</f>
        <v>0</v>
      </c>
      <c r="X103" s="42">
        <v>0</v>
      </c>
      <c r="Y103" s="43">
        <v>0</v>
      </c>
      <c r="Z103" s="44">
        <f aca="true" t="shared" si="54" ref="Z103:Z113">SUM(AA103,AD103,AG103,AJ103,AM103)</f>
        <v>0</v>
      </c>
      <c r="AA103" s="42">
        <f aca="true" t="shared" si="55" ref="AA103:AA113">SUM(AB103:AC103)</f>
        <v>0</v>
      </c>
      <c r="AB103" s="42">
        <v>0</v>
      </c>
      <c r="AC103" s="43">
        <v>0</v>
      </c>
      <c r="AD103" s="42">
        <f aca="true" t="shared" si="56" ref="AD103:AD113">SUM(AE103:AF103)</f>
        <v>0</v>
      </c>
      <c r="AE103" s="42">
        <v>0</v>
      </c>
      <c r="AF103" s="43">
        <v>0</v>
      </c>
      <c r="AG103" s="42">
        <f aca="true" t="shared" si="57" ref="AG103:AG113">SUM(AH103:AI103)</f>
        <v>0</v>
      </c>
      <c r="AH103" s="42">
        <v>0</v>
      </c>
      <c r="AI103" s="43">
        <v>0</v>
      </c>
      <c r="AJ103" s="42">
        <f aca="true" t="shared" si="58" ref="AJ103:AJ113">SUM(AK103:AL103)</f>
        <v>0</v>
      </c>
      <c r="AK103" s="42">
        <v>0</v>
      </c>
      <c r="AL103" s="43">
        <v>0</v>
      </c>
      <c r="AM103" s="42">
        <f aca="true" t="shared" si="59" ref="AM103:AM113">SUM(AN103:AO103)</f>
        <v>0</v>
      </c>
      <c r="AN103" s="42">
        <v>0</v>
      </c>
      <c r="AO103" s="43">
        <v>0</v>
      </c>
    </row>
    <row r="104" spans="1:41" ht="19.5" customHeight="1">
      <c r="A104" s="41" t="s">
        <v>38</v>
      </c>
      <c r="B104" s="41" t="s">
        <v>38</v>
      </c>
      <c r="C104" s="41" t="s">
        <v>38</v>
      </c>
      <c r="D104" s="41" t="s">
        <v>140</v>
      </c>
      <c r="E104" s="42">
        <f t="shared" si="45"/>
        <v>530.13</v>
      </c>
      <c r="F104" s="42">
        <f t="shared" si="46"/>
        <v>530.13</v>
      </c>
      <c r="G104" s="42">
        <f t="shared" si="47"/>
        <v>530.13</v>
      </c>
      <c r="H104" s="42">
        <v>530.13</v>
      </c>
      <c r="I104" s="43">
        <v>0</v>
      </c>
      <c r="J104" s="42">
        <f t="shared" si="48"/>
        <v>0</v>
      </c>
      <c r="K104" s="42">
        <v>0</v>
      </c>
      <c r="L104" s="43">
        <v>0</v>
      </c>
      <c r="M104" s="42">
        <f t="shared" si="49"/>
        <v>0</v>
      </c>
      <c r="N104" s="42">
        <v>0</v>
      </c>
      <c r="O104" s="43">
        <v>0</v>
      </c>
      <c r="P104" s="44">
        <f t="shared" si="50"/>
        <v>0</v>
      </c>
      <c r="Q104" s="42">
        <f t="shared" si="51"/>
        <v>0</v>
      </c>
      <c r="R104" s="42">
        <v>0</v>
      </c>
      <c r="S104" s="43">
        <v>0</v>
      </c>
      <c r="T104" s="42">
        <f t="shared" si="52"/>
        <v>0</v>
      </c>
      <c r="U104" s="42">
        <v>0</v>
      </c>
      <c r="V104" s="42">
        <v>0</v>
      </c>
      <c r="W104" s="42">
        <f t="shared" si="53"/>
        <v>0</v>
      </c>
      <c r="X104" s="42">
        <v>0</v>
      </c>
      <c r="Y104" s="43">
        <v>0</v>
      </c>
      <c r="Z104" s="44">
        <f t="shared" si="54"/>
        <v>0</v>
      </c>
      <c r="AA104" s="42">
        <f t="shared" si="55"/>
        <v>0</v>
      </c>
      <c r="AB104" s="42">
        <v>0</v>
      </c>
      <c r="AC104" s="43">
        <v>0</v>
      </c>
      <c r="AD104" s="42">
        <f t="shared" si="56"/>
        <v>0</v>
      </c>
      <c r="AE104" s="42">
        <v>0</v>
      </c>
      <c r="AF104" s="43">
        <v>0</v>
      </c>
      <c r="AG104" s="42">
        <f t="shared" si="57"/>
        <v>0</v>
      </c>
      <c r="AH104" s="42">
        <v>0</v>
      </c>
      <c r="AI104" s="43">
        <v>0</v>
      </c>
      <c r="AJ104" s="42">
        <f t="shared" si="58"/>
        <v>0</v>
      </c>
      <c r="AK104" s="42">
        <v>0</v>
      </c>
      <c r="AL104" s="43">
        <v>0</v>
      </c>
      <c r="AM104" s="42">
        <f t="shared" si="59"/>
        <v>0</v>
      </c>
      <c r="AN104" s="42">
        <v>0</v>
      </c>
      <c r="AO104" s="43">
        <v>0</v>
      </c>
    </row>
    <row r="105" spans="1:41" ht="19.5" customHeight="1">
      <c r="A105" s="41" t="s">
        <v>38</v>
      </c>
      <c r="B105" s="41" t="s">
        <v>38</v>
      </c>
      <c r="C105" s="41" t="s">
        <v>38</v>
      </c>
      <c r="D105" s="41" t="s">
        <v>141</v>
      </c>
      <c r="E105" s="42">
        <f t="shared" si="45"/>
        <v>530.13</v>
      </c>
      <c r="F105" s="42">
        <f t="shared" si="46"/>
        <v>530.13</v>
      </c>
      <c r="G105" s="42">
        <f t="shared" si="47"/>
        <v>530.13</v>
      </c>
      <c r="H105" s="42">
        <v>530.13</v>
      </c>
      <c r="I105" s="43">
        <v>0</v>
      </c>
      <c r="J105" s="42">
        <f t="shared" si="48"/>
        <v>0</v>
      </c>
      <c r="K105" s="42">
        <v>0</v>
      </c>
      <c r="L105" s="43">
        <v>0</v>
      </c>
      <c r="M105" s="42">
        <f t="shared" si="49"/>
        <v>0</v>
      </c>
      <c r="N105" s="42">
        <v>0</v>
      </c>
      <c r="O105" s="43">
        <v>0</v>
      </c>
      <c r="P105" s="44">
        <f t="shared" si="50"/>
        <v>0</v>
      </c>
      <c r="Q105" s="42">
        <f t="shared" si="51"/>
        <v>0</v>
      </c>
      <c r="R105" s="42">
        <v>0</v>
      </c>
      <c r="S105" s="43">
        <v>0</v>
      </c>
      <c r="T105" s="42">
        <f t="shared" si="52"/>
        <v>0</v>
      </c>
      <c r="U105" s="42">
        <v>0</v>
      </c>
      <c r="V105" s="42">
        <v>0</v>
      </c>
      <c r="W105" s="42">
        <f t="shared" si="53"/>
        <v>0</v>
      </c>
      <c r="X105" s="42">
        <v>0</v>
      </c>
      <c r="Y105" s="43">
        <v>0</v>
      </c>
      <c r="Z105" s="44">
        <f t="shared" si="54"/>
        <v>0</v>
      </c>
      <c r="AA105" s="42">
        <f t="shared" si="55"/>
        <v>0</v>
      </c>
      <c r="AB105" s="42">
        <v>0</v>
      </c>
      <c r="AC105" s="43">
        <v>0</v>
      </c>
      <c r="AD105" s="42">
        <f t="shared" si="56"/>
        <v>0</v>
      </c>
      <c r="AE105" s="42">
        <v>0</v>
      </c>
      <c r="AF105" s="43">
        <v>0</v>
      </c>
      <c r="AG105" s="42">
        <f t="shared" si="57"/>
        <v>0</v>
      </c>
      <c r="AH105" s="42">
        <v>0</v>
      </c>
      <c r="AI105" s="43">
        <v>0</v>
      </c>
      <c r="AJ105" s="42">
        <f t="shared" si="58"/>
        <v>0</v>
      </c>
      <c r="AK105" s="42">
        <v>0</v>
      </c>
      <c r="AL105" s="43">
        <v>0</v>
      </c>
      <c r="AM105" s="42">
        <f t="shared" si="59"/>
        <v>0</v>
      </c>
      <c r="AN105" s="42">
        <v>0</v>
      </c>
      <c r="AO105" s="43">
        <v>0</v>
      </c>
    </row>
    <row r="106" spans="1:41" ht="19.5" customHeight="1">
      <c r="A106" s="41" t="s">
        <v>38</v>
      </c>
      <c r="B106" s="41" t="s">
        <v>38</v>
      </c>
      <c r="C106" s="41" t="s">
        <v>38</v>
      </c>
      <c r="D106" s="41" t="s">
        <v>239</v>
      </c>
      <c r="E106" s="42">
        <f t="shared" si="45"/>
        <v>530.13</v>
      </c>
      <c r="F106" s="42">
        <f t="shared" si="46"/>
        <v>530.13</v>
      </c>
      <c r="G106" s="42">
        <f t="shared" si="47"/>
        <v>530.13</v>
      </c>
      <c r="H106" s="42">
        <v>530.13</v>
      </c>
      <c r="I106" s="43">
        <v>0</v>
      </c>
      <c r="J106" s="42">
        <f t="shared" si="48"/>
        <v>0</v>
      </c>
      <c r="K106" s="42">
        <v>0</v>
      </c>
      <c r="L106" s="43">
        <v>0</v>
      </c>
      <c r="M106" s="42">
        <f t="shared" si="49"/>
        <v>0</v>
      </c>
      <c r="N106" s="42">
        <v>0</v>
      </c>
      <c r="O106" s="43">
        <v>0</v>
      </c>
      <c r="P106" s="44">
        <f t="shared" si="50"/>
        <v>0</v>
      </c>
      <c r="Q106" s="42">
        <f t="shared" si="51"/>
        <v>0</v>
      </c>
      <c r="R106" s="42">
        <v>0</v>
      </c>
      <c r="S106" s="43">
        <v>0</v>
      </c>
      <c r="T106" s="42">
        <f t="shared" si="52"/>
        <v>0</v>
      </c>
      <c r="U106" s="42">
        <v>0</v>
      </c>
      <c r="V106" s="42">
        <v>0</v>
      </c>
      <c r="W106" s="42">
        <f t="shared" si="53"/>
        <v>0</v>
      </c>
      <c r="X106" s="42">
        <v>0</v>
      </c>
      <c r="Y106" s="43">
        <v>0</v>
      </c>
      <c r="Z106" s="44">
        <f t="shared" si="54"/>
        <v>0</v>
      </c>
      <c r="AA106" s="42">
        <f t="shared" si="55"/>
        <v>0</v>
      </c>
      <c r="AB106" s="42">
        <v>0</v>
      </c>
      <c r="AC106" s="43">
        <v>0</v>
      </c>
      <c r="AD106" s="42">
        <f t="shared" si="56"/>
        <v>0</v>
      </c>
      <c r="AE106" s="42">
        <v>0</v>
      </c>
      <c r="AF106" s="43">
        <v>0</v>
      </c>
      <c r="AG106" s="42">
        <f t="shared" si="57"/>
        <v>0</v>
      </c>
      <c r="AH106" s="42">
        <v>0</v>
      </c>
      <c r="AI106" s="43">
        <v>0</v>
      </c>
      <c r="AJ106" s="42">
        <f t="shared" si="58"/>
        <v>0</v>
      </c>
      <c r="AK106" s="42">
        <v>0</v>
      </c>
      <c r="AL106" s="43">
        <v>0</v>
      </c>
      <c r="AM106" s="42">
        <f t="shared" si="59"/>
        <v>0</v>
      </c>
      <c r="AN106" s="42">
        <v>0</v>
      </c>
      <c r="AO106" s="43">
        <v>0</v>
      </c>
    </row>
    <row r="107" spans="1:41" ht="19.5" customHeight="1">
      <c r="A107" s="41" t="s">
        <v>240</v>
      </c>
      <c r="B107" s="41" t="s">
        <v>88</v>
      </c>
      <c r="C107" s="41" t="s">
        <v>142</v>
      </c>
      <c r="D107" s="41" t="s">
        <v>241</v>
      </c>
      <c r="E107" s="42">
        <f t="shared" si="45"/>
        <v>466.4</v>
      </c>
      <c r="F107" s="42">
        <f t="shared" si="46"/>
        <v>466.4</v>
      </c>
      <c r="G107" s="42">
        <f t="shared" si="47"/>
        <v>466.4</v>
      </c>
      <c r="H107" s="42">
        <v>466.4</v>
      </c>
      <c r="I107" s="43">
        <v>0</v>
      </c>
      <c r="J107" s="42">
        <f t="shared" si="48"/>
        <v>0</v>
      </c>
      <c r="K107" s="42">
        <v>0</v>
      </c>
      <c r="L107" s="43">
        <v>0</v>
      </c>
      <c r="M107" s="42">
        <f t="shared" si="49"/>
        <v>0</v>
      </c>
      <c r="N107" s="42">
        <v>0</v>
      </c>
      <c r="O107" s="43">
        <v>0</v>
      </c>
      <c r="P107" s="44">
        <f t="shared" si="50"/>
        <v>0</v>
      </c>
      <c r="Q107" s="42">
        <f t="shared" si="51"/>
        <v>0</v>
      </c>
      <c r="R107" s="42">
        <v>0</v>
      </c>
      <c r="S107" s="43">
        <v>0</v>
      </c>
      <c r="T107" s="42">
        <f t="shared" si="52"/>
        <v>0</v>
      </c>
      <c r="U107" s="42">
        <v>0</v>
      </c>
      <c r="V107" s="42">
        <v>0</v>
      </c>
      <c r="W107" s="42">
        <f t="shared" si="53"/>
        <v>0</v>
      </c>
      <c r="X107" s="42">
        <v>0</v>
      </c>
      <c r="Y107" s="43">
        <v>0</v>
      </c>
      <c r="Z107" s="44">
        <f t="shared" si="54"/>
        <v>0</v>
      </c>
      <c r="AA107" s="42">
        <f t="shared" si="55"/>
        <v>0</v>
      </c>
      <c r="AB107" s="42">
        <v>0</v>
      </c>
      <c r="AC107" s="43">
        <v>0</v>
      </c>
      <c r="AD107" s="42">
        <f t="shared" si="56"/>
        <v>0</v>
      </c>
      <c r="AE107" s="42">
        <v>0</v>
      </c>
      <c r="AF107" s="43">
        <v>0</v>
      </c>
      <c r="AG107" s="42">
        <f t="shared" si="57"/>
        <v>0</v>
      </c>
      <c r="AH107" s="42">
        <v>0</v>
      </c>
      <c r="AI107" s="43">
        <v>0</v>
      </c>
      <c r="AJ107" s="42">
        <f t="shared" si="58"/>
        <v>0</v>
      </c>
      <c r="AK107" s="42">
        <v>0</v>
      </c>
      <c r="AL107" s="43">
        <v>0</v>
      </c>
      <c r="AM107" s="42">
        <f t="shared" si="59"/>
        <v>0</v>
      </c>
      <c r="AN107" s="42">
        <v>0</v>
      </c>
      <c r="AO107" s="43">
        <v>0</v>
      </c>
    </row>
    <row r="108" spans="1:41" ht="19.5" customHeight="1">
      <c r="A108" s="41" t="s">
        <v>240</v>
      </c>
      <c r="B108" s="41" t="s">
        <v>87</v>
      </c>
      <c r="C108" s="41" t="s">
        <v>142</v>
      </c>
      <c r="D108" s="41" t="s">
        <v>242</v>
      </c>
      <c r="E108" s="42">
        <f t="shared" si="45"/>
        <v>63.73</v>
      </c>
      <c r="F108" s="42">
        <f t="shared" si="46"/>
        <v>63.73</v>
      </c>
      <c r="G108" s="42">
        <f t="shared" si="47"/>
        <v>63.73</v>
      </c>
      <c r="H108" s="42">
        <v>63.73</v>
      </c>
      <c r="I108" s="43">
        <v>0</v>
      </c>
      <c r="J108" s="42">
        <f t="shared" si="48"/>
        <v>0</v>
      </c>
      <c r="K108" s="42">
        <v>0</v>
      </c>
      <c r="L108" s="43">
        <v>0</v>
      </c>
      <c r="M108" s="42">
        <f t="shared" si="49"/>
        <v>0</v>
      </c>
      <c r="N108" s="42">
        <v>0</v>
      </c>
      <c r="O108" s="43">
        <v>0</v>
      </c>
      <c r="P108" s="44">
        <f t="shared" si="50"/>
        <v>0</v>
      </c>
      <c r="Q108" s="42">
        <f t="shared" si="51"/>
        <v>0</v>
      </c>
      <c r="R108" s="42">
        <v>0</v>
      </c>
      <c r="S108" s="43">
        <v>0</v>
      </c>
      <c r="T108" s="42">
        <f t="shared" si="52"/>
        <v>0</v>
      </c>
      <c r="U108" s="42">
        <v>0</v>
      </c>
      <c r="V108" s="42">
        <v>0</v>
      </c>
      <c r="W108" s="42">
        <f t="shared" si="53"/>
        <v>0</v>
      </c>
      <c r="X108" s="42">
        <v>0</v>
      </c>
      <c r="Y108" s="43">
        <v>0</v>
      </c>
      <c r="Z108" s="44">
        <f t="shared" si="54"/>
        <v>0</v>
      </c>
      <c r="AA108" s="42">
        <f t="shared" si="55"/>
        <v>0</v>
      </c>
      <c r="AB108" s="42">
        <v>0</v>
      </c>
      <c r="AC108" s="43">
        <v>0</v>
      </c>
      <c r="AD108" s="42">
        <f t="shared" si="56"/>
        <v>0</v>
      </c>
      <c r="AE108" s="42">
        <v>0</v>
      </c>
      <c r="AF108" s="43">
        <v>0</v>
      </c>
      <c r="AG108" s="42">
        <f t="shared" si="57"/>
        <v>0</v>
      </c>
      <c r="AH108" s="42">
        <v>0</v>
      </c>
      <c r="AI108" s="43">
        <v>0</v>
      </c>
      <c r="AJ108" s="42">
        <f t="shared" si="58"/>
        <v>0</v>
      </c>
      <c r="AK108" s="42">
        <v>0</v>
      </c>
      <c r="AL108" s="43">
        <v>0</v>
      </c>
      <c r="AM108" s="42">
        <f t="shared" si="59"/>
        <v>0</v>
      </c>
      <c r="AN108" s="42">
        <v>0</v>
      </c>
      <c r="AO108" s="43">
        <v>0</v>
      </c>
    </row>
    <row r="109" spans="1:41" ht="19.5" customHeight="1">
      <c r="A109" s="41" t="s">
        <v>38</v>
      </c>
      <c r="B109" s="41" t="s">
        <v>38</v>
      </c>
      <c r="C109" s="41" t="s">
        <v>38</v>
      </c>
      <c r="D109" s="41" t="s">
        <v>143</v>
      </c>
      <c r="E109" s="42">
        <f t="shared" si="45"/>
        <v>199.83</v>
      </c>
      <c r="F109" s="42">
        <f t="shared" si="46"/>
        <v>199.83</v>
      </c>
      <c r="G109" s="42">
        <f t="shared" si="47"/>
        <v>199.83</v>
      </c>
      <c r="H109" s="42">
        <v>199.83</v>
      </c>
      <c r="I109" s="43">
        <v>0</v>
      </c>
      <c r="J109" s="42">
        <f t="shared" si="48"/>
        <v>0</v>
      </c>
      <c r="K109" s="42">
        <v>0</v>
      </c>
      <c r="L109" s="43">
        <v>0</v>
      </c>
      <c r="M109" s="42">
        <f t="shared" si="49"/>
        <v>0</v>
      </c>
      <c r="N109" s="42">
        <v>0</v>
      </c>
      <c r="O109" s="43">
        <v>0</v>
      </c>
      <c r="P109" s="44">
        <f t="shared" si="50"/>
        <v>0</v>
      </c>
      <c r="Q109" s="42">
        <f t="shared" si="51"/>
        <v>0</v>
      </c>
      <c r="R109" s="42">
        <v>0</v>
      </c>
      <c r="S109" s="43">
        <v>0</v>
      </c>
      <c r="T109" s="42">
        <f t="shared" si="52"/>
        <v>0</v>
      </c>
      <c r="U109" s="42">
        <v>0</v>
      </c>
      <c r="V109" s="42">
        <v>0</v>
      </c>
      <c r="W109" s="42">
        <f t="shared" si="53"/>
        <v>0</v>
      </c>
      <c r="X109" s="42">
        <v>0</v>
      </c>
      <c r="Y109" s="43">
        <v>0</v>
      </c>
      <c r="Z109" s="44">
        <f t="shared" si="54"/>
        <v>0</v>
      </c>
      <c r="AA109" s="42">
        <f t="shared" si="55"/>
        <v>0</v>
      </c>
      <c r="AB109" s="42">
        <v>0</v>
      </c>
      <c r="AC109" s="43">
        <v>0</v>
      </c>
      <c r="AD109" s="42">
        <f t="shared" si="56"/>
        <v>0</v>
      </c>
      <c r="AE109" s="42">
        <v>0</v>
      </c>
      <c r="AF109" s="43">
        <v>0</v>
      </c>
      <c r="AG109" s="42">
        <f t="shared" si="57"/>
        <v>0</v>
      </c>
      <c r="AH109" s="42">
        <v>0</v>
      </c>
      <c r="AI109" s="43">
        <v>0</v>
      </c>
      <c r="AJ109" s="42">
        <f t="shared" si="58"/>
        <v>0</v>
      </c>
      <c r="AK109" s="42">
        <v>0</v>
      </c>
      <c r="AL109" s="43">
        <v>0</v>
      </c>
      <c r="AM109" s="42">
        <f t="shared" si="59"/>
        <v>0</v>
      </c>
      <c r="AN109" s="42">
        <v>0</v>
      </c>
      <c r="AO109" s="43">
        <v>0</v>
      </c>
    </row>
    <row r="110" spans="1:41" ht="19.5" customHeight="1">
      <c r="A110" s="41" t="s">
        <v>38</v>
      </c>
      <c r="B110" s="41" t="s">
        <v>38</v>
      </c>
      <c r="C110" s="41" t="s">
        <v>38</v>
      </c>
      <c r="D110" s="41" t="s">
        <v>144</v>
      </c>
      <c r="E110" s="42">
        <f t="shared" si="45"/>
        <v>199.83</v>
      </c>
      <c r="F110" s="42">
        <f t="shared" si="46"/>
        <v>199.83</v>
      </c>
      <c r="G110" s="42">
        <f t="shared" si="47"/>
        <v>199.83</v>
      </c>
      <c r="H110" s="42">
        <v>199.83</v>
      </c>
      <c r="I110" s="43">
        <v>0</v>
      </c>
      <c r="J110" s="42">
        <f t="shared" si="48"/>
        <v>0</v>
      </c>
      <c r="K110" s="42">
        <v>0</v>
      </c>
      <c r="L110" s="43">
        <v>0</v>
      </c>
      <c r="M110" s="42">
        <f t="shared" si="49"/>
        <v>0</v>
      </c>
      <c r="N110" s="42">
        <v>0</v>
      </c>
      <c r="O110" s="43">
        <v>0</v>
      </c>
      <c r="P110" s="44">
        <f t="shared" si="50"/>
        <v>0</v>
      </c>
      <c r="Q110" s="42">
        <f t="shared" si="51"/>
        <v>0</v>
      </c>
      <c r="R110" s="42">
        <v>0</v>
      </c>
      <c r="S110" s="43">
        <v>0</v>
      </c>
      <c r="T110" s="42">
        <f t="shared" si="52"/>
        <v>0</v>
      </c>
      <c r="U110" s="42">
        <v>0</v>
      </c>
      <c r="V110" s="42">
        <v>0</v>
      </c>
      <c r="W110" s="42">
        <f t="shared" si="53"/>
        <v>0</v>
      </c>
      <c r="X110" s="42">
        <v>0</v>
      </c>
      <c r="Y110" s="43">
        <v>0</v>
      </c>
      <c r="Z110" s="44">
        <f t="shared" si="54"/>
        <v>0</v>
      </c>
      <c r="AA110" s="42">
        <f t="shared" si="55"/>
        <v>0</v>
      </c>
      <c r="AB110" s="42">
        <v>0</v>
      </c>
      <c r="AC110" s="43">
        <v>0</v>
      </c>
      <c r="AD110" s="42">
        <f t="shared" si="56"/>
        <v>0</v>
      </c>
      <c r="AE110" s="42">
        <v>0</v>
      </c>
      <c r="AF110" s="43">
        <v>0</v>
      </c>
      <c r="AG110" s="42">
        <f t="shared" si="57"/>
        <v>0</v>
      </c>
      <c r="AH110" s="42">
        <v>0</v>
      </c>
      <c r="AI110" s="43">
        <v>0</v>
      </c>
      <c r="AJ110" s="42">
        <f t="shared" si="58"/>
        <v>0</v>
      </c>
      <c r="AK110" s="42">
        <v>0</v>
      </c>
      <c r="AL110" s="43">
        <v>0</v>
      </c>
      <c r="AM110" s="42">
        <f t="shared" si="59"/>
        <v>0</v>
      </c>
      <c r="AN110" s="42">
        <v>0</v>
      </c>
      <c r="AO110" s="43">
        <v>0</v>
      </c>
    </row>
    <row r="111" spans="1:41" ht="19.5" customHeight="1">
      <c r="A111" s="41" t="s">
        <v>38</v>
      </c>
      <c r="B111" s="41" t="s">
        <v>38</v>
      </c>
      <c r="C111" s="41" t="s">
        <v>38</v>
      </c>
      <c r="D111" s="41" t="s">
        <v>239</v>
      </c>
      <c r="E111" s="42">
        <f t="shared" si="45"/>
        <v>199.83</v>
      </c>
      <c r="F111" s="42">
        <f t="shared" si="46"/>
        <v>199.83</v>
      </c>
      <c r="G111" s="42">
        <f t="shared" si="47"/>
        <v>199.83</v>
      </c>
      <c r="H111" s="42">
        <v>199.83</v>
      </c>
      <c r="I111" s="43">
        <v>0</v>
      </c>
      <c r="J111" s="42">
        <f t="shared" si="48"/>
        <v>0</v>
      </c>
      <c r="K111" s="42">
        <v>0</v>
      </c>
      <c r="L111" s="43">
        <v>0</v>
      </c>
      <c r="M111" s="42">
        <f t="shared" si="49"/>
        <v>0</v>
      </c>
      <c r="N111" s="42">
        <v>0</v>
      </c>
      <c r="O111" s="43">
        <v>0</v>
      </c>
      <c r="P111" s="44">
        <f t="shared" si="50"/>
        <v>0</v>
      </c>
      <c r="Q111" s="42">
        <f t="shared" si="51"/>
        <v>0</v>
      </c>
      <c r="R111" s="42">
        <v>0</v>
      </c>
      <c r="S111" s="43">
        <v>0</v>
      </c>
      <c r="T111" s="42">
        <f t="shared" si="52"/>
        <v>0</v>
      </c>
      <c r="U111" s="42">
        <v>0</v>
      </c>
      <c r="V111" s="42">
        <v>0</v>
      </c>
      <c r="W111" s="42">
        <f t="shared" si="53"/>
        <v>0</v>
      </c>
      <c r="X111" s="42">
        <v>0</v>
      </c>
      <c r="Y111" s="43">
        <v>0</v>
      </c>
      <c r="Z111" s="44">
        <f t="shared" si="54"/>
        <v>0</v>
      </c>
      <c r="AA111" s="42">
        <f t="shared" si="55"/>
        <v>0</v>
      </c>
      <c r="AB111" s="42">
        <v>0</v>
      </c>
      <c r="AC111" s="43">
        <v>0</v>
      </c>
      <c r="AD111" s="42">
        <f t="shared" si="56"/>
        <v>0</v>
      </c>
      <c r="AE111" s="42">
        <v>0</v>
      </c>
      <c r="AF111" s="43">
        <v>0</v>
      </c>
      <c r="AG111" s="42">
        <f t="shared" si="57"/>
        <v>0</v>
      </c>
      <c r="AH111" s="42">
        <v>0</v>
      </c>
      <c r="AI111" s="43">
        <v>0</v>
      </c>
      <c r="AJ111" s="42">
        <f t="shared" si="58"/>
        <v>0</v>
      </c>
      <c r="AK111" s="42">
        <v>0</v>
      </c>
      <c r="AL111" s="43">
        <v>0</v>
      </c>
      <c r="AM111" s="42">
        <f t="shared" si="59"/>
        <v>0</v>
      </c>
      <c r="AN111" s="42">
        <v>0</v>
      </c>
      <c r="AO111" s="43">
        <v>0</v>
      </c>
    </row>
    <row r="112" spans="1:41" ht="19.5" customHeight="1">
      <c r="A112" s="41" t="s">
        <v>240</v>
      </c>
      <c r="B112" s="41" t="s">
        <v>88</v>
      </c>
      <c r="C112" s="41" t="s">
        <v>145</v>
      </c>
      <c r="D112" s="41" t="s">
        <v>241</v>
      </c>
      <c r="E112" s="42">
        <f t="shared" si="45"/>
        <v>197.42</v>
      </c>
      <c r="F112" s="42">
        <f t="shared" si="46"/>
        <v>197.42</v>
      </c>
      <c r="G112" s="42">
        <f t="shared" si="47"/>
        <v>197.42</v>
      </c>
      <c r="H112" s="42">
        <v>197.42</v>
      </c>
      <c r="I112" s="43">
        <v>0</v>
      </c>
      <c r="J112" s="42">
        <f t="shared" si="48"/>
        <v>0</v>
      </c>
      <c r="K112" s="42">
        <v>0</v>
      </c>
      <c r="L112" s="43">
        <v>0</v>
      </c>
      <c r="M112" s="42">
        <f t="shared" si="49"/>
        <v>0</v>
      </c>
      <c r="N112" s="42">
        <v>0</v>
      </c>
      <c r="O112" s="43">
        <v>0</v>
      </c>
      <c r="P112" s="44">
        <f t="shared" si="50"/>
        <v>0</v>
      </c>
      <c r="Q112" s="42">
        <f t="shared" si="51"/>
        <v>0</v>
      </c>
      <c r="R112" s="42">
        <v>0</v>
      </c>
      <c r="S112" s="43">
        <v>0</v>
      </c>
      <c r="T112" s="42">
        <f t="shared" si="52"/>
        <v>0</v>
      </c>
      <c r="U112" s="42">
        <v>0</v>
      </c>
      <c r="V112" s="42">
        <v>0</v>
      </c>
      <c r="W112" s="42">
        <f t="shared" si="53"/>
        <v>0</v>
      </c>
      <c r="X112" s="42">
        <v>0</v>
      </c>
      <c r="Y112" s="43">
        <v>0</v>
      </c>
      <c r="Z112" s="44">
        <f t="shared" si="54"/>
        <v>0</v>
      </c>
      <c r="AA112" s="42">
        <f t="shared" si="55"/>
        <v>0</v>
      </c>
      <c r="AB112" s="42">
        <v>0</v>
      </c>
      <c r="AC112" s="43">
        <v>0</v>
      </c>
      <c r="AD112" s="42">
        <f t="shared" si="56"/>
        <v>0</v>
      </c>
      <c r="AE112" s="42">
        <v>0</v>
      </c>
      <c r="AF112" s="43">
        <v>0</v>
      </c>
      <c r="AG112" s="42">
        <f t="shared" si="57"/>
        <v>0</v>
      </c>
      <c r="AH112" s="42">
        <v>0</v>
      </c>
      <c r="AI112" s="43">
        <v>0</v>
      </c>
      <c r="AJ112" s="42">
        <f t="shared" si="58"/>
        <v>0</v>
      </c>
      <c r="AK112" s="42">
        <v>0</v>
      </c>
      <c r="AL112" s="43">
        <v>0</v>
      </c>
      <c r="AM112" s="42">
        <f t="shared" si="59"/>
        <v>0</v>
      </c>
      <c r="AN112" s="42">
        <v>0</v>
      </c>
      <c r="AO112" s="43">
        <v>0</v>
      </c>
    </row>
    <row r="113" spans="1:41" ht="19.5" customHeight="1">
      <c r="A113" s="41" t="s">
        <v>240</v>
      </c>
      <c r="B113" s="41" t="s">
        <v>87</v>
      </c>
      <c r="C113" s="41" t="s">
        <v>145</v>
      </c>
      <c r="D113" s="41" t="s">
        <v>242</v>
      </c>
      <c r="E113" s="42">
        <f t="shared" si="45"/>
        <v>2.41</v>
      </c>
      <c r="F113" s="42">
        <f t="shared" si="46"/>
        <v>2.41</v>
      </c>
      <c r="G113" s="42">
        <f t="shared" si="47"/>
        <v>2.41</v>
      </c>
      <c r="H113" s="42">
        <v>2.41</v>
      </c>
      <c r="I113" s="43">
        <v>0</v>
      </c>
      <c r="J113" s="42">
        <f t="shared" si="48"/>
        <v>0</v>
      </c>
      <c r="K113" s="42">
        <v>0</v>
      </c>
      <c r="L113" s="43">
        <v>0</v>
      </c>
      <c r="M113" s="42">
        <f t="shared" si="49"/>
        <v>0</v>
      </c>
      <c r="N113" s="42">
        <v>0</v>
      </c>
      <c r="O113" s="43">
        <v>0</v>
      </c>
      <c r="P113" s="44">
        <f t="shared" si="50"/>
        <v>0</v>
      </c>
      <c r="Q113" s="42">
        <f t="shared" si="51"/>
        <v>0</v>
      </c>
      <c r="R113" s="42">
        <v>0</v>
      </c>
      <c r="S113" s="43">
        <v>0</v>
      </c>
      <c r="T113" s="42">
        <f t="shared" si="52"/>
        <v>0</v>
      </c>
      <c r="U113" s="42">
        <v>0</v>
      </c>
      <c r="V113" s="42">
        <v>0</v>
      </c>
      <c r="W113" s="42">
        <f t="shared" si="53"/>
        <v>0</v>
      </c>
      <c r="X113" s="42">
        <v>0</v>
      </c>
      <c r="Y113" s="43">
        <v>0</v>
      </c>
      <c r="Z113" s="44">
        <f t="shared" si="54"/>
        <v>0</v>
      </c>
      <c r="AA113" s="42">
        <f t="shared" si="55"/>
        <v>0</v>
      </c>
      <c r="AB113" s="42">
        <v>0</v>
      </c>
      <c r="AC113" s="43">
        <v>0</v>
      </c>
      <c r="AD113" s="42">
        <f t="shared" si="56"/>
        <v>0</v>
      </c>
      <c r="AE113" s="42">
        <v>0</v>
      </c>
      <c r="AF113" s="43">
        <v>0</v>
      </c>
      <c r="AG113" s="42">
        <f t="shared" si="57"/>
        <v>0</v>
      </c>
      <c r="AH113" s="42">
        <v>0</v>
      </c>
      <c r="AI113" s="43">
        <v>0</v>
      </c>
      <c r="AJ113" s="42">
        <f t="shared" si="58"/>
        <v>0</v>
      </c>
      <c r="AK113" s="42">
        <v>0</v>
      </c>
      <c r="AL113" s="43">
        <v>0</v>
      </c>
      <c r="AM113" s="42">
        <f t="shared" si="59"/>
        <v>0</v>
      </c>
      <c r="AN113" s="42">
        <v>0</v>
      </c>
      <c r="AO113" s="43">
        <v>0</v>
      </c>
    </row>
  </sheetData>
  <sheetProtection/>
  <mergeCells count="23">
    <mergeCell ref="A2:AO2"/>
    <mergeCell ref="A4:D4"/>
    <mergeCell ref="T5:V5"/>
    <mergeCell ref="W5:Y5"/>
    <mergeCell ref="P4:Y4"/>
    <mergeCell ref="P5:P6"/>
    <mergeCell ref="Q5:S5"/>
    <mergeCell ref="A5:B5"/>
    <mergeCell ref="J5:L5"/>
    <mergeCell ref="M5:O5"/>
    <mergeCell ref="F4:O4"/>
    <mergeCell ref="C5:C6"/>
    <mergeCell ref="D5:D6"/>
    <mergeCell ref="E4:E6"/>
    <mergeCell ref="F5:F6"/>
    <mergeCell ref="G5:I5"/>
    <mergeCell ref="AM5:AO5"/>
    <mergeCell ref="Z4:AO4"/>
    <mergeCell ref="AA5:AC5"/>
    <mergeCell ref="AD5:AF5"/>
    <mergeCell ref="AG5:AI5"/>
    <mergeCell ref="AJ5:AL5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1"/>
  <sheetViews>
    <sheetView showGridLines="0" showZeros="0" zoomScalePageLayoutView="0" workbookViewId="0" topLeftCell="A1">
      <selection activeCell="E15" sqref="E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37" width="9.16015625" style="0" customWidth="1"/>
    <col min="38" max="38" width="13.33203125" style="0" customWidth="1"/>
    <col min="39" max="77" width="9.16015625" style="0" customWidth="1"/>
    <col min="78" max="78" width="14.66015625" style="0" customWidth="1"/>
    <col min="79" max="113" width="9.16015625" style="0" customWidth="1"/>
  </cols>
  <sheetData>
    <row r="1" spans="1:113" ht="19.5" customHeight="1">
      <c r="A1" s="27"/>
      <c r="B1" s="28"/>
      <c r="C1" s="28"/>
      <c r="D1" s="28"/>
      <c r="DI1" s="72" t="s">
        <v>243</v>
      </c>
    </row>
    <row r="2" spans="1:113" ht="19.5" customHeight="1">
      <c r="A2" s="93" t="s">
        <v>244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</row>
    <row r="3" spans="1:113" ht="19.5" customHeight="1">
      <c r="A3" s="79" t="s">
        <v>0</v>
      </c>
      <c r="B3" s="79"/>
      <c r="C3" s="79"/>
      <c r="D3" s="79"/>
      <c r="F3" s="34"/>
      <c r="DI3" s="80" t="s">
        <v>5</v>
      </c>
    </row>
    <row r="4" spans="1:113" ht="19.5" customHeight="1">
      <c r="A4" s="148" t="s">
        <v>57</v>
      </c>
      <c r="B4" s="149"/>
      <c r="C4" s="149"/>
      <c r="D4" s="150"/>
      <c r="E4" s="147" t="s">
        <v>58</v>
      </c>
      <c r="F4" s="141" t="s">
        <v>245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/>
      <c r="T4" s="141" t="s">
        <v>246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/>
      <c r="AV4" s="141" t="s">
        <v>247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3"/>
      <c r="BH4" s="141" t="s">
        <v>248</v>
      </c>
      <c r="BI4" s="142"/>
      <c r="BJ4" s="142"/>
      <c r="BK4" s="142"/>
      <c r="BL4" s="143"/>
      <c r="BM4" s="141" t="s">
        <v>249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3"/>
      <c r="BZ4" s="141" t="s">
        <v>250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3"/>
      <c r="CR4" s="144" t="s">
        <v>251</v>
      </c>
      <c r="CS4" s="145"/>
      <c r="CT4" s="146"/>
      <c r="CU4" s="144" t="s">
        <v>252</v>
      </c>
      <c r="CV4" s="145"/>
      <c r="CW4" s="145"/>
      <c r="CX4" s="145"/>
      <c r="CY4" s="145"/>
      <c r="CZ4" s="146"/>
      <c r="DA4" s="144" t="s">
        <v>253</v>
      </c>
      <c r="DB4" s="145"/>
      <c r="DC4" s="146"/>
      <c r="DD4" s="141" t="s">
        <v>254</v>
      </c>
      <c r="DE4" s="142"/>
      <c r="DF4" s="142"/>
      <c r="DG4" s="142"/>
      <c r="DH4" s="142"/>
      <c r="DI4" s="143"/>
    </row>
    <row r="5" spans="1:113" ht="19.5" customHeight="1">
      <c r="A5" s="106" t="s">
        <v>68</v>
      </c>
      <c r="B5" s="107"/>
      <c r="C5" s="108"/>
      <c r="D5" s="147" t="s">
        <v>255</v>
      </c>
      <c r="E5" s="102"/>
      <c r="F5" s="96" t="s">
        <v>73</v>
      </c>
      <c r="G5" s="96" t="s">
        <v>256</v>
      </c>
      <c r="H5" s="96" t="s">
        <v>257</v>
      </c>
      <c r="I5" s="96" t="s">
        <v>258</v>
      </c>
      <c r="J5" s="96" t="s">
        <v>259</v>
      </c>
      <c r="K5" s="96" t="s">
        <v>260</v>
      </c>
      <c r="L5" s="96" t="s">
        <v>261</v>
      </c>
      <c r="M5" s="96" t="s">
        <v>262</v>
      </c>
      <c r="N5" s="96" t="s">
        <v>263</v>
      </c>
      <c r="O5" s="96" t="s">
        <v>264</v>
      </c>
      <c r="P5" s="96" t="s">
        <v>265</v>
      </c>
      <c r="Q5" s="96" t="s">
        <v>266</v>
      </c>
      <c r="R5" s="96" t="s">
        <v>267</v>
      </c>
      <c r="S5" s="96" t="s">
        <v>268</v>
      </c>
      <c r="T5" s="96" t="s">
        <v>73</v>
      </c>
      <c r="U5" s="96" t="s">
        <v>269</v>
      </c>
      <c r="V5" s="96" t="s">
        <v>270</v>
      </c>
      <c r="W5" s="96" t="s">
        <v>271</v>
      </c>
      <c r="X5" s="96" t="s">
        <v>272</v>
      </c>
      <c r="Y5" s="96" t="s">
        <v>273</v>
      </c>
      <c r="Z5" s="96" t="s">
        <v>274</v>
      </c>
      <c r="AA5" s="96" t="s">
        <v>275</v>
      </c>
      <c r="AB5" s="96" t="s">
        <v>276</v>
      </c>
      <c r="AC5" s="96" t="s">
        <v>277</v>
      </c>
      <c r="AD5" s="96" t="s">
        <v>278</v>
      </c>
      <c r="AE5" s="96" t="s">
        <v>279</v>
      </c>
      <c r="AF5" s="96" t="s">
        <v>280</v>
      </c>
      <c r="AG5" s="96" t="s">
        <v>281</v>
      </c>
      <c r="AH5" s="96" t="s">
        <v>282</v>
      </c>
      <c r="AI5" s="96" t="s">
        <v>283</v>
      </c>
      <c r="AJ5" s="96" t="s">
        <v>284</v>
      </c>
      <c r="AK5" s="96" t="s">
        <v>285</v>
      </c>
      <c r="AL5" s="96" t="s">
        <v>286</v>
      </c>
      <c r="AM5" s="96" t="s">
        <v>287</v>
      </c>
      <c r="AN5" s="96" t="s">
        <v>288</v>
      </c>
      <c r="AO5" s="96" t="s">
        <v>289</v>
      </c>
      <c r="AP5" s="96" t="s">
        <v>290</v>
      </c>
      <c r="AQ5" s="96" t="s">
        <v>291</v>
      </c>
      <c r="AR5" s="96" t="s">
        <v>292</v>
      </c>
      <c r="AS5" s="96" t="s">
        <v>293</v>
      </c>
      <c r="AT5" s="96" t="s">
        <v>294</v>
      </c>
      <c r="AU5" s="96" t="s">
        <v>295</v>
      </c>
      <c r="AV5" s="96" t="s">
        <v>73</v>
      </c>
      <c r="AW5" s="96" t="s">
        <v>296</v>
      </c>
      <c r="AX5" s="96" t="s">
        <v>297</v>
      </c>
      <c r="AY5" s="96" t="s">
        <v>298</v>
      </c>
      <c r="AZ5" s="96" t="s">
        <v>299</v>
      </c>
      <c r="BA5" s="96" t="s">
        <v>300</v>
      </c>
      <c r="BB5" s="96" t="s">
        <v>301</v>
      </c>
      <c r="BC5" s="96" t="s">
        <v>302</v>
      </c>
      <c r="BD5" s="96" t="s">
        <v>303</v>
      </c>
      <c r="BE5" s="96" t="s">
        <v>304</v>
      </c>
      <c r="BF5" s="96" t="s">
        <v>305</v>
      </c>
      <c r="BG5" s="100" t="s">
        <v>306</v>
      </c>
      <c r="BH5" s="100" t="s">
        <v>73</v>
      </c>
      <c r="BI5" s="100" t="s">
        <v>307</v>
      </c>
      <c r="BJ5" s="100" t="s">
        <v>308</v>
      </c>
      <c r="BK5" s="100" t="s">
        <v>309</v>
      </c>
      <c r="BL5" s="100" t="s">
        <v>310</v>
      </c>
      <c r="BM5" s="96" t="s">
        <v>73</v>
      </c>
      <c r="BN5" s="96" t="s">
        <v>311</v>
      </c>
      <c r="BO5" s="96" t="s">
        <v>312</v>
      </c>
      <c r="BP5" s="96" t="s">
        <v>313</v>
      </c>
      <c r="BQ5" s="96" t="s">
        <v>314</v>
      </c>
      <c r="BR5" s="96" t="s">
        <v>315</v>
      </c>
      <c r="BS5" s="96" t="s">
        <v>316</v>
      </c>
      <c r="BT5" s="96" t="s">
        <v>317</v>
      </c>
      <c r="BU5" s="96" t="s">
        <v>318</v>
      </c>
      <c r="BV5" s="96" t="s">
        <v>319</v>
      </c>
      <c r="BW5" s="139" t="s">
        <v>320</v>
      </c>
      <c r="BX5" s="139" t="s">
        <v>321</v>
      </c>
      <c r="BY5" s="96" t="s">
        <v>322</v>
      </c>
      <c r="BZ5" s="96" t="s">
        <v>73</v>
      </c>
      <c r="CA5" s="96" t="s">
        <v>311</v>
      </c>
      <c r="CB5" s="96" t="s">
        <v>312</v>
      </c>
      <c r="CC5" s="96" t="s">
        <v>313</v>
      </c>
      <c r="CD5" s="96" t="s">
        <v>314</v>
      </c>
      <c r="CE5" s="96" t="s">
        <v>315</v>
      </c>
      <c r="CF5" s="96" t="s">
        <v>316</v>
      </c>
      <c r="CG5" s="96" t="s">
        <v>317</v>
      </c>
      <c r="CH5" s="96" t="s">
        <v>323</v>
      </c>
      <c r="CI5" s="96" t="s">
        <v>324</v>
      </c>
      <c r="CJ5" s="96" t="s">
        <v>325</v>
      </c>
      <c r="CK5" s="96" t="s">
        <v>326</v>
      </c>
      <c r="CL5" s="96" t="s">
        <v>318</v>
      </c>
      <c r="CM5" s="96" t="s">
        <v>319</v>
      </c>
      <c r="CN5" s="96" t="s">
        <v>327</v>
      </c>
      <c r="CO5" s="139" t="s">
        <v>320</v>
      </c>
      <c r="CP5" s="139" t="s">
        <v>321</v>
      </c>
      <c r="CQ5" s="96" t="s">
        <v>328</v>
      </c>
      <c r="CR5" s="139" t="s">
        <v>73</v>
      </c>
      <c r="CS5" s="139" t="s">
        <v>329</v>
      </c>
      <c r="CT5" s="96" t="s">
        <v>330</v>
      </c>
      <c r="CU5" s="139" t="s">
        <v>73</v>
      </c>
      <c r="CV5" s="139" t="s">
        <v>329</v>
      </c>
      <c r="CW5" s="96" t="s">
        <v>331</v>
      </c>
      <c r="CX5" s="139" t="s">
        <v>332</v>
      </c>
      <c r="CY5" s="139" t="s">
        <v>333</v>
      </c>
      <c r="CZ5" s="100" t="s">
        <v>330</v>
      </c>
      <c r="DA5" s="139" t="s">
        <v>73</v>
      </c>
      <c r="DB5" s="139" t="s">
        <v>253</v>
      </c>
      <c r="DC5" s="139" t="s">
        <v>334</v>
      </c>
      <c r="DD5" s="96" t="s">
        <v>73</v>
      </c>
      <c r="DE5" s="96" t="s">
        <v>335</v>
      </c>
      <c r="DF5" s="96" t="s">
        <v>336</v>
      </c>
      <c r="DG5" s="96" t="s">
        <v>334</v>
      </c>
      <c r="DH5" s="96" t="s">
        <v>337</v>
      </c>
      <c r="DI5" s="96" t="s">
        <v>254</v>
      </c>
    </row>
    <row r="6" spans="1:113" ht="30.75" customHeight="1">
      <c r="A6" s="36" t="s">
        <v>78</v>
      </c>
      <c r="B6" s="37" t="s">
        <v>79</v>
      </c>
      <c r="C6" s="38" t="s">
        <v>80</v>
      </c>
      <c r="D6" s="99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9"/>
      <c r="BH6" s="99"/>
      <c r="BI6" s="99"/>
      <c r="BJ6" s="99"/>
      <c r="BK6" s="99"/>
      <c r="BL6" s="99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140"/>
      <c r="BX6" s="140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140"/>
      <c r="CP6" s="140"/>
      <c r="CQ6" s="97"/>
      <c r="CR6" s="140"/>
      <c r="CS6" s="140"/>
      <c r="CT6" s="97"/>
      <c r="CU6" s="140"/>
      <c r="CV6" s="140"/>
      <c r="CW6" s="97"/>
      <c r="CX6" s="140"/>
      <c r="CY6" s="140"/>
      <c r="CZ6" s="99"/>
      <c r="DA6" s="140"/>
      <c r="DB6" s="140"/>
      <c r="DC6" s="140"/>
      <c r="DD6" s="97"/>
      <c r="DE6" s="97"/>
      <c r="DF6" s="97"/>
      <c r="DG6" s="97"/>
      <c r="DH6" s="97"/>
      <c r="DI6" s="97"/>
    </row>
    <row r="7" spans="1:113" ht="19.5" customHeight="1">
      <c r="A7" s="81" t="s">
        <v>38</v>
      </c>
      <c r="B7" s="81" t="s">
        <v>38</v>
      </c>
      <c r="C7" s="81" t="s">
        <v>38</v>
      </c>
      <c r="D7" s="81" t="s">
        <v>58</v>
      </c>
      <c r="E7" s="82">
        <f aca="true" t="shared" si="0" ref="E7:E41">SUM(F7,T7,AV7,BH7,BM7,BZ7,CR7,CU7,DA7,DD7)</f>
        <v>73182.28</v>
      </c>
      <c r="F7" s="82">
        <v>23232.22</v>
      </c>
      <c r="G7" s="82">
        <v>5935.07</v>
      </c>
      <c r="H7" s="82">
        <v>8325.2</v>
      </c>
      <c r="I7" s="82">
        <v>403.54</v>
      </c>
      <c r="J7" s="82">
        <v>0</v>
      </c>
      <c r="K7" s="82">
        <v>459.23</v>
      </c>
      <c r="L7" s="82">
        <v>2556.44</v>
      </c>
      <c r="M7" s="82">
        <v>65.03</v>
      </c>
      <c r="N7" s="82">
        <v>1693.31</v>
      </c>
      <c r="O7" s="83">
        <v>347.39</v>
      </c>
      <c r="P7" s="83">
        <v>7.38</v>
      </c>
      <c r="Q7" s="83">
        <v>2025.99</v>
      </c>
      <c r="R7" s="83">
        <v>0</v>
      </c>
      <c r="S7" s="83">
        <v>1413.64</v>
      </c>
      <c r="T7" s="83">
        <v>39322.14</v>
      </c>
      <c r="U7" s="83">
        <v>720.63</v>
      </c>
      <c r="V7" s="83">
        <v>292.97</v>
      </c>
      <c r="W7" s="83">
        <v>26.72</v>
      </c>
      <c r="X7" s="83">
        <v>6.9</v>
      </c>
      <c r="Y7" s="83">
        <v>263.62</v>
      </c>
      <c r="Z7" s="83">
        <v>1207</v>
      </c>
      <c r="AA7" s="83">
        <v>156.5</v>
      </c>
      <c r="AB7" s="83">
        <v>0</v>
      </c>
      <c r="AC7" s="83">
        <v>1926.74</v>
      </c>
      <c r="AD7" s="83">
        <v>1990.88</v>
      </c>
      <c r="AE7" s="83">
        <v>0</v>
      </c>
      <c r="AF7" s="83">
        <v>3132.33</v>
      </c>
      <c r="AG7" s="83">
        <v>4334.27</v>
      </c>
      <c r="AH7" s="83">
        <v>138.74</v>
      </c>
      <c r="AI7" s="83">
        <v>457</v>
      </c>
      <c r="AJ7" s="83">
        <v>67</v>
      </c>
      <c r="AK7" s="83">
        <v>1650.93</v>
      </c>
      <c r="AL7" s="83">
        <v>12127</v>
      </c>
      <c r="AM7" s="83">
        <v>0</v>
      </c>
      <c r="AN7" s="83">
        <v>2116.84</v>
      </c>
      <c r="AO7" s="83">
        <v>2353.39</v>
      </c>
      <c r="AP7" s="83">
        <v>324.86</v>
      </c>
      <c r="AQ7" s="83">
        <v>170.19</v>
      </c>
      <c r="AR7" s="83">
        <v>810</v>
      </c>
      <c r="AS7" s="83">
        <v>1245.24</v>
      </c>
      <c r="AT7" s="83">
        <v>0</v>
      </c>
      <c r="AU7" s="83">
        <v>3802.39</v>
      </c>
      <c r="AV7" s="83">
        <v>534.71</v>
      </c>
      <c r="AW7" s="83">
        <v>473.03</v>
      </c>
      <c r="AX7" s="83">
        <v>0</v>
      </c>
      <c r="AY7" s="83">
        <v>0</v>
      </c>
      <c r="AZ7" s="83">
        <v>0</v>
      </c>
      <c r="BA7" s="83">
        <v>14.05</v>
      </c>
      <c r="BB7" s="83">
        <v>0</v>
      </c>
      <c r="BC7" s="83">
        <v>0</v>
      </c>
      <c r="BD7" s="83">
        <v>0</v>
      </c>
      <c r="BE7" s="83">
        <v>2.6</v>
      </c>
      <c r="BF7" s="83">
        <v>0</v>
      </c>
      <c r="BG7" s="83">
        <v>45.03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10093.21</v>
      </c>
      <c r="CA7" s="83">
        <v>0</v>
      </c>
      <c r="CB7" s="83">
        <v>307.84</v>
      </c>
      <c r="CC7" s="83">
        <v>2541.48</v>
      </c>
      <c r="CD7" s="83">
        <v>0</v>
      </c>
      <c r="CE7" s="83">
        <v>155</v>
      </c>
      <c r="CF7" s="83">
        <v>7088.89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38</v>
      </c>
      <c r="B8" s="81" t="s">
        <v>38</v>
      </c>
      <c r="C8" s="81" t="s">
        <v>38</v>
      </c>
      <c r="D8" s="81" t="s">
        <v>338</v>
      </c>
      <c r="E8" s="82">
        <f t="shared" si="0"/>
        <v>64301.11</v>
      </c>
      <c r="F8" s="82">
        <v>15074.82</v>
      </c>
      <c r="G8" s="82">
        <v>5854.67</v>
      </c>
      <c r="H8" s="82">
        <v>6965.64</v>
      </c>
      <c r="I8" s="82">
        <v>403.54</v>
      </c>
      <c r="J8" s="82">
        <v>0</v>
      </c>
      <c r="K8" s="82">
        <v>429.95</v>
      </c>
      <c r="L8" s="82">
        <v>0</v>
      </c>
      <c r="M8" s="82">
        <v>0</v>
      </c>
      <c r="N8" s="82">
        <v>0</v>
      </c>
      <c r="O8" s="83">
        <v>0</v>
      </c>
      <c r="P8" s="83">
        <v>7.38</v>
      </c>
      <c r="Q8" s="83">
        <v>0</v>
      </c>
      <c r="R8" s="83">
        <v>0</v>
      </c>
      <c r="S8" s="83">
        <v>1413.64</v>
      </c>
      <c r="T8" s="83">
        <v>39130.48</v>
      </c>
      <c r="U8" s="83">
        <v>720.63</v>
      </c>
      <c r="V8" s="83">
        <v>292.97</v>
      </c>
      <c r="W8" s="83">
        <v>21.2</v>
      </c>
      <c r="X8" s="83">
        <v>6.9</v>
      </c>
      <c r="Y8" s="83">
        <v>263.62</v>
      </c>
      <c r="Z8" s="83">
        <v>1207</v>
      </c>
      <c r="AA8" s="83">
        <v>156.5</v>
      </c>
      <c r="AB8" s="83">
        <v>0</v>
      </c>
      <c r="AC8" s="83">
        <v>1926.74</v>
      </c>
      <c r="AD8" s="83">
        <v>1972.28</v>
      </c>
      <c r="AE8" s="83">
        <v>0</v>
      </c>
      <c r="AF8" s="83">
        <v>3132.33</v>
      </c>
      <c r="AG8" s="83">
        <v>4334.27</v>
      </c>
      <c r="AH8" s="83">
        <v>131.74</v>
      </c>
      <c r="AI8" s="83">
        <v>417</v>
      </c>
      <c r="AJ8" s="83">
        <v>67</v>
      </c>
      <c r="AK8" s="83">
        <v>1650.93</v>
      </c>
      <c r="AL8" s="83">
        <v>12127</v>
      </c>
      <c r="AM8" s="83">
        <v>0</v>
      </c>
      <c r="AN8" s="83">
        <v>2069.04</v>
      </c>
      <c r="AO8" s="83">
        <v>2353.39</v>
      </c>
      <c r="AP8" s="83">
        <v>324.86</v>
      </c>
      <c r="AQ8" s="83">
        <v>167.78</v>
      </c>
      <c r="AR8" s="83">
        <v>810</v>
      </c>
      <c r="AS8" s="83">
        <v>1245.24</v>
      </c>
      <c r="AT8" s="83">
        <v>0</v>
      </c>
      <c r="AU8" s="83">
        <v>3732.06</v>
      </c>
      <c r="AV8" s="83">
        <v>2.6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2.6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10093.21</v>
      </c>
      <c r="CA8" s="83">
        <v>0</v>
      </c>
      <c r="CB8" s="83">
        <v>307.84</v>
      </c>
      <c r="CC8" s="83">
        <v>2541.48</v>
      </c>
      <c r="CD8" s="83">
        <v>0</v>
      </c>
      <c r="CE8" s="83">
        <v>155</v>
      </c>
      <c r="CF8" s="83">
        <v>7088.89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38</v>
      </c>
      <c r="B9" s="81" t="s">
        <v>38</v>
      </c>
      <c r="C9" s="81" t="s">
        <v>38</v>
      </c>
      <c r="D9" s="81" t="s">
        <v>339</v>
      </c>
      <c r="E9" s="82">
        <f t="shared" si="0"/>
        <v>64301.11</v>
      </c>
      <c r="F9" s="82">
        <v>15074.82</v>
      </c>
      <c r="G9" s="82">
        <v>5854.67</v>
      </c>
      <c r="H9" s="82">
        <v>6965.64</v>
      </c>
      <c r="I9" s="82">
        <v>403.54</v>
      </c>
      <c r="J9" s="82">
        <v>0</v>
      </c>
      <c r="K9" s="82">
        <v>429.95</v>
      </c>
      <c r="L9" s="82">
        <v>0</v>
      </c>
      <c r="M9" s="82">
        <v>0</v>
      </c>
      <c r="N9" s="82">
        <v>0</v>
      </c>
      <c r="O9" s="83">
        <v>0</v>
      </c>
      <c r="P9" s="83">
        <v>7.38</v>
      </c>
      <c r="Q9" s="83">
        <v>0</v>
      </c>
      <c r="R9" s="83">
        <v>0</v>
      </c>
      <c r="S9" s="83">
        <v>1413.64</v>
      </c>
      <c r="T9" s="83">
        <v>39130.48</v>
      </c>
      <c r="U9" s="83">
        <v>720.63</v>
      </c>
      <c r="V9" s="83">
        <v>292.97</v>
      </c>
      <c r="W9" s="83">
        <v>21.2</v>
      </c>
      <c r="X9" s="83">
        <v>6.9</v>
      </c>
      <c r="Y9" s="83">
        <v>263.62</v>
      </c>
      <c r="Z9" s="83">
        <v>1207</v>
      </c>
      <c r="AA9" s="83">
        <v>156.5</v>
      </c>
      <c r="AB9" s="83">
        <v>0</v>
      </c>
      <c r="AC9" s="83">
        <v>1926.74</v>
      </c>
      <c r="AD9" s="83">
        <v>1972.28</v>
      </c>
      <c r="AE9" s="83">
        <v>0</v>
      </c>
      <c r="AF9" s="83">
        <v>3132.33</v>
      </c>
      <c r="AG9" s="83">
        <v>4334.27</v>
      </c>
      <c r="AH9" s="83">
        <v>131.74</v>
      </c>
      <c r="AI9" s="83">
        <v>417</v>
      </c>
      <c r="AJ9" s="83">
        <v>67</v>
      </c>
      <c r="AK9" s="83">
        <v>1650.93</v>
      </c>
      <c r="AL9" s="83">
        <v>12127</v>
      </c>
      <c r="AM9" s="83">
        <v>0</v>
      </c>
      <c r="AN9" s="83">
        <v>2069.04</v>
      </c>
      <c r="AO9" s="83">
        <v>2353.39</v>
      </c>
      <c r="AP9" s="83">
        <v>324.86</v>
      </c>
      <c r="AQ9" s="83">
        <v>167.78</v>
      </c>
      <c r="AR9" s="83">
        <v>810</v>
      </c>
      <c r="AS9" s="83">
        <v>1245.24</v>
      </c>
      <c r="AT9" s="83">
        <v>0</v>
      </c>
      <c r="AU9" s="83">
        <v>3732.06</v>
      </c>
      <c r="AV9" s="83">
        <v>2.6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2.6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10093.21</v>
      </c>
      <c r="CA9" s="83">
        <v>0</v>
      </c>
      <c r="CB9" s="83">
        <v>307.84</v>
      </c>
      <c r="CC9" s="83">
        <v>2541.48</v>
      </c>
      <c r="CD9" s="83">
        <v>0</v>
      </c>
      <c r="CE9" s="83">
        <v>155</v>
      </c>
      <c r="CF9" s="83">
        <v>7088.89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86</v>
      </c>
      <c r="B10" s="81" t="s">
        <v>87</v>
      </c>
      <c r="C10" s="81" t="s">
        <v>88</v>
      </c>
      <c r="D10" s="161" t="s">
        <v>462</v>
      </c>
      <c r="E10" s="82">
        <f t="shared" si="0"/>
        <v>24491.28</v>
      </c>
      <c r="F10" s="82">
        <v>14136.02</v>
      </c>
      <c r="G10" s="82">
        <v>5392.85</v>
      </c>
      <c r="H10" s="82">
        <v>6956.15</v>
      </c>
      <c r="I10" s="82">
        <v>403.54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1383.48</v>
      </c>
      <c r="T10" s="83">
        <v>10352.76</v>
      </c>
      <c r="U10" s="83">
        <v>674.88</v>
      </c>
      <c r="V10" s="83">
        <v>12.47</v>
      </c>
      <c r="W10" s="83">
        <v>7</v>
      </c>
      <c r="X10" s="83">
        <v>6.9</v>
      </c>
      <c r="Y10" s="83">
        <v>263.62</v>
      </c>
      <c r="Z10" s="83">
        <v>946</v>
      </c>
      <c r="AA10" s="83">
        <v>113.82</v>
      </c>
      <c r="AB10" s="83">
        <v>0</v>
      </c>
      <c r="AC10" s="83">
        <v>1926.74</v>
      </c>
      <c r="AD10" s="83">
        <v>1819.76</v>
      </c>
      <c r="AE10" s="83">
        <v>0</v>
      </c>
      <c r="AF10" s="83">
        <v>1058.43</v>
      </c>
      <c r="AG10" s="83">
        <v>22.04</v>
      </c>
      <c r="AH10" s="83">
        <v>131.74</v>
      </c>
      <c r="AI10" s="83">
        <v>400</v>
      </c>
      <c r="AJ10" s="83">
        <v>67</v>
      </c>
      <c r="AK10" s="83">
        <v>0</v>
      </c>
      <c r="AL10" s="83">
        <v>0</v>
      </c>
      <c r="AM10" s="83">
        <v>0</v>
      </c>
      <c r="AN10" s="83">
        <v>76.02</v>
      </c>
      <c r="AO10" s="83">
        <v>77.64</v>
      </c>
      <c r="AP10" s="83">
        <v>311.93</v>
      </c>
      <c r="AQ10" s="83">
        <v>154.25</v>
      </c>
      <c r="AR10" s="83">
        <v>810</v>
      </c>
      <c r="AS10" s="83">
        <v>1148.24</v>
      </c>
      <c r="AT10" s="83">
        <v>0</v>
      </c>
      <c r="AU10" s="83">
        <v>324.28</v>
      </c>
      <c r="AV10" s="83">
        <v>2.5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2.5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86</v>
      </c>
      <c r="B11" s="81" t="s">
        <v>87</v>
      </c>
      <c r="C11" s="81" t="s">
        <v>87</v>
      </c>
      <c r="D11" s="81" t="s">
        <v>90</v>
      </c>
      <c r="E11" s="82">
        <f t="shared" si="0"/>
        <v>21328.329999999998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20321.17</v>
      </c>
      <c r="U11" s="83">
        <v>0</v>
      </c>
      <c r="V11" s="83">
        <v>280</v>
      </c>
      <c r="W11" s="83">
        <v>14.2</v>
      </c>
      <c r="X11" s="83">
        <v>0</v>
      </c>
      <c r="Y11" s="83">
        <v>0</v>
      </c>
      <c r="Z11" s="83">
        <v>261</v>
      </c>
      <c r="AA11" s="83">
        <v>33.58</v>
      </c>
      <c r="AB11" s="83">
        <v>0</v>
      </c>
      <c r="AC11" s="83">
        <v>0</v>
      </c>
      <c r="AD11" s="83">
        <v>30</v>
      </c>
      <c r="AE11" s="83">
        <v>0</v>
      </c>
      <c r="AF11" s="83">
        <v>43.85</v>
      </c>
      <c r="AG11" s="83">
        <v>286.15</v>
      </c>
      <c r="AH11" s="83">
        <v>0</v>
      </c>
      <c r="AI11" s="83">
        <v>17</v>
      </c>
      <c r="AJ11" s="83">
        <v>0</v>
      </c>
      <c r="AK11" s="83">
        <v>1396.5</v>
      </c>
      <c r="AL11" s="83">
        <v>12127</v>
      </c>
      <c r="AM11" s="83">
        <v>0</v>
      </c>
      <c r="AN11" s="83">
        <v>1749.09</v>
      </c>
      <c r="AO11" s="83">
        <v>1791.02</v>
      </c>
      <c r="AP11" s="83">
        <v>0</v>
      </c>
      <c r="AQ11" s="83">
        <v>0</v>
      </c>
      <c r="AR11" s="83">
        <v>0</v>
      </c>
      <c r="AS11" s="83">
        <v>27</v>
      </c>
      <c r="AT11" s="83">
        <v>0</v>
      </c>
      <c r="AU11" s="83">
        <v>2264.78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1007.16</v>
      </c>
      <c r="CA11" s="83">
        <v>0</v>
      </c>
      <c r="CB11" s="83">
        <v>307.84</v>
      </c>
      <c r="CC11" s="83">
        <v>679.32</v>
      </c>
      <c r="CD11" s="83">
        <v>0</v>
      </c>
      <c r="CE11" s="83">
        <v>0</v>
      </c>
      <c r="CF11" s="83">
        <v>20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86</v>
      </c>
      <c r="B12" s="81" t="s">
        <v>87</v>
      </c>
      <c r="C12" s="81" t="s">
        <v>97</v>
      </c>
      <c r="D12" s="81" t="s">
        <v>128</v>
      </c>
      <c r="E12" s="82">
        <f t="shared" si="0"/>
        <v>388.25</v>
      </c>
      <c r="F12" s="82">
        <v>327.74</v>
      </c>
      <c r="G12" s="82">
        <v>158.95</v>
      </c>
      <c r="H12" s="82">
        <v>4.44</v>
      </c>
      <c r="I12" s="82">
        <v>0</v>
      </c>
      <c r="J12" s="82">
        <v>0</v>
      </c>
      <c r="K12" s="82">
        <v>155.8</v>
      </c>
      <c r="L12" s="82">
        <v>0</v>
      </c>
      <c r="M12" s="82">
        <v>0</v>
      </c>
      <c r="N12" s="82">
        <v>0</v>
      </c>
      <c r="O12" s="83">
        <v>0</v>
      </c>
      <c r="P12" s="83">
        <v>3.47</v>
      </c>
      <c r="Q12" s="83">
        <v>0</v>
      </c>
      <c r="R12" s="83">
        <v>0</v>
      </c>
      <c r="S12" s="83">
        <v>5.08</v>
      </c>
      <c r="T12" s="83">
        <v>60.41</v>
      </c>
      <c r="U12" s="83">
        <v>17.14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1</v>
      </c>
      <c r="AB12" s="83">
        <v>0</v>
      </c>
      <c r="AC12" s="83">
        <v>0</v>
      </c>
      <c r="AD12" s="83">
        <v>15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6</v>
      </c>
      <c r="AO12" s="83">
        <v>0</v>
      </c>
      <c r="AP12" s="83">
        <v>8.68</v>
      </c>
      <c r="AQ12" s="83">
        <v>4.45</v>
      </c>
      <c r="AR12" s="83">
        <v>0</v>
      </c>
      <c r="AS12" s="83">
        <v>0</v>
      </c>
      <c r="AT12" s="83">
        <v>0</v>
      </c>
      <c r="AU12" s="83">
        <v>8.14</v>
      </c>
      <c r="AV12" s="83">
        <v>0.1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0.1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86</v>
      </c>
      <c r="B13" s="81" t="s">
        <v>87</v>
      </c>
      <c r="C13" s="81" t="s">
        <v>91</v>
      </c>
      <c r="D13" s="81" t="s">
        <v>92</v>
      </c>
      <c r="E13" s="82">
        <f t="shared" si="0"/>
        <v>8672.48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4147.76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1712.65</v>
      </c>
      <c r="AG13" s="83">
        <v>2111.24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323.87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4524.72</v>
      </c>
      <c r="CA13" s="83">
        <v>0</v>
      </c>
      <c r="CB13" s="83">
        <v>0</v>
      </c>
      <c r="CC13" s="83">
        <v>28.35</v>
      </c>
      <c r="CD13" s="83">
        <v>0</v>
      </c>
      <c r="CE13" s="83">
        <v>0</v>
      </c>
      <c r="CF13" s="83">
        <v>4496.37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86</v>
      </c>
      <c r="B14" s="81" t="s">
        <v>87</v>
      </c>
      <c r="C14" s="81" t="s">
        <v>93</v>
      </c>
      <c r="D14" s="81" t="s">
        <v>94</v>
      </c>
      <c r="E14" s="82">
        <f t="shared" si="0"/>
        <v>2301.37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1592.59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70</v>
      </c>
      <c r="AE14" s="83">
        <v>0</v>
      </c>
      <c r="AF14" s="83">
        <v>2</v>
      </c>
      <c r="AG14" s="83">
        <v>44</v>
      </c>
      <c r="AH14" s="83">
        <v>0</v>
      </c>
      <c r="AI14" s="83">
        <v>0</v>
      </c>
      <c r="AJ14" s="83">
        <v>0</v>
      </c>
      <c r="AK14" s="83">
        <v>146.43</v>
      </c>
      <c r="AL14" s="83">
        <v>0</v>
      </c>
      <c r="AM14" s="83">
        <v>0</v>
      </c>
      <c r="AN14" s="83">
        <v>177.55</v>
      </c>
      <c r="AO14" s="83">
        <v>145</v>
      </c>
      <c r="AP14" s="83">
        <v>0</v>
      </c>
      <c r="AQ14" s="83">
        <v>0</v>
      </c>
      <c r="AR14" s="83">
        <v>0</v>
      </c>
      <c r="AS14" s="83">
        <v>70</v>
      </c>
      <c r="AT14" s="83">
        <v>0</v>
      </c>
      <c r="AU14" s="83">
        <v>937.61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708.78</v>
      </c>
      <c r="CA14" s="83">
        <v>0</v>
      </c>
      <c r="CB14" s="83">
        <v>0</v>
      </c>
      <c r="CC14" s="83">
        <v>665.38</v>
      </c>
      <c r="CD14" s="83">
        <v>0</v>
      </c>
      <c r="CE14" s="83">
        <v>0</v>
      </c>
      <c r="CF14" s="83">
        <v>43.4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86</v>
      </c>
      <c r="B15" s="81" t="s">
        <v>87</v>
      </c>
      <c r="C15" s="81" t="s">
        <v>131</v>
      </c>
      <c r="D15" s="81" t="s">
        <v>133</v>
      </c>
      <c r="E15" s="82">
        <f t="shared" si="0"/>
        <v>720.75</v>
      </c>
      <c r="F15" s="82">
        <v>611.06</v>
      </c>
      <c r="G15" s="82">
        <v>302.87</v>
      </c>
      <c r="H15" s="82">
        <v>5.05</v>
      </c>
      <c r="I15" s="82">
        <v>0</v>
      </c>
      <c r="J15" s="82">
        <v>0</v>
      </c>
      <c r="K15" s="82">
        <v>274.15</v>
      </c>
      <c r="L15" s="82">
        <v>0</v>
      </c>
      <c r="M15" s="82">
        <v>0</v>
      </c>
      <c r="N15" s="82">
        <v>0</v>
      </c>
      <c r="O15" s="83">
        <v>0</v>
      </c>
      <c r="P15" s="83">
        <v>3.91</v>
      </c>
      <c r="Q15" s="83">
        <v>0</v>
      </c>
      <c r="R15" s="83">
        <v>0</v>
      </c>
      <c r="S15" s="83">
        <v>25.08</v>
      </c>
      <c r="T15" s="83">
        <v>109.69</v>
      </c>
      <c r="U15" s="83">
        <v>28.61</v>
      </c>
      <c r="V15" s="83">
        <v>0.5</v>
      </c>
      <c r="W15" s="83">
        <v>0</v>
      </c>
      <c r="X15" s="83">
        <v>0</v>
      </c>
      <c r="Y15" s="83">
        <v>0</v>
      </c>
      <c r="Z15" s="83">
        <v>0</v>
      </c>
      <c r="AA15" s="83">
        <v>8.1</v>
      </c>
      <c r="AB15" s="83">
        <v>0</v>
      </c>
      <c r="AC15" s="83">
        <v>0</v>
      </c>
      <c r="AD15" s="83">
        <v>35.52</v>
      </c>
      <c r="AE15" s="83">
        <v>0</v>
      </c>
      <c r="AF15" s="83">
        <v>4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5.38</v>
      </c>
      <c r="AO15" s="83">
        <v>0</v>
      </c>
      <c r="AP15" s="83">
        <v>4.25</v>
      </c>
      <c r="AQ15" s="83">
        <v>9.08</v>
      </c>
      <c r="AR15" s="83">
        <v>0</v>
      </c>
      <c r="AS15" s="83">
        <v>0</v>
      </c>
      <c r="AT15" s="83">
        <v>0</v>
      </c>
      <c r="AU15" s="83">
        <v>14.25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38</v>
      </c>
      <c r="B16" s="81" t="s">
        <v>38</v>
      </c>
      <c r="C16" s="81" t="s">
        <v>38</v>
      </c>
      <c r="D16" s="81" t="s">
        <v>340</v>
      </c>
      <c r="E16" s="82">
        <f t="shared" si="0"/>
        <v>154.22</v>
      </c>
      <c r="F16" s="82">
        <v>111.81</v>
      </c>
      <c r="G16" s="82">
        <v>80.4</v>
      </c>
      <c r="H16" s="82">
        <v>2.13</v>
      </c>
      <c r="I16" s="82">
        <v>0</v>
      </c>
      <c r="J16" s="82">
        <v>0</v>
      </c>
      <c r="K16" s="82">
        <v>29.28</v>
      </c>
      <c r="L16" s="82">
        <v>0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42.41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40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2.41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38</v>
      </c>
      <c r="B17" s="81" t="s">
        <v>38</v>
      </c>
      <c r="C17" s="81" t="s">
        <v>38</v>
      </c>
      <c r="D17" s="81" t="s">
        <v>341</v>
      </c>
      <c r="E17" s="82">
        <f t="shared" si="0"/>
        <v>114.22</v>
      </c>
      <c r="F17" s="82">
        <v>111.81</v>
      </c>
      <c r="G17" s="82">
        <v>80.4</v>
      </c>
      <c r="H17" s="82">
        <v>2.13</v>
      </c>
      <c r="I17" s="82">
        <v>0</v>
      </c>
      <c r="J17" s="82">
        <v>0</v>
      </c>
      <c r="K17" s="82">
        <v>29.28</v>
      </c>
      <c r="L17" s="82">
        <v>0</v>
      </c>
      <c r="M17" s="82">
        <v>0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2.41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2.41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95</v>
      </c>
      <c r="B18" s="81" t="s">
        <v>87</v>
      </c>
      <c r="C18" s="81" t="s">
        <v>88</v>
      </c>
      <c r="D18" s="81" t="s">
        <v>146</v>
      </c>
      <c r="E18" s="82">
        <f t="shared" si="0"/>
        <v>114.22</v>
      </c>
      <c r="F18" s="82">
        <v>111.81</v>
      </c>
      <c r="G18" s="82">
        <v>80.4</v>
      </c>
      <c r="H18" s="82">
        <v>2.13</v>
      </c>
      <c r="I18" s="82">
        <v>0</v>
      </c>
      <c r="J18" s="82">
        <v>0</v>
      </c>
      <c r="K18" s="82">
        <v>29.28</v>
      </c>
      <c r="L18" s="82">
        <v>0</v>
      </c>
      <c r="M18" s="82">
        <v>0</v>
      </c>
      <c r="N18" s="82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2.41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2.41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38</v>
      </c>
      <c r="B19" s="81" t="s">
        <v>38</v>
      </c>
      <c r="C19" s="81" t="s">
        <v>38</v>
      </c>
      <c r="D19" s="81" t="s">
        <v>342</v>
      </c>
      <c r="E19" s="82">
        <f t="shared" si="0"/>
        <v>40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40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95</v>
      </c>
      <c r="B20" s="81" t="s">
        <v>96</v>
      </c>
      <c r="C20" s="81" t="s">
        <v>97</v>
      </c>
      <c r="D20" s="81" t="s">
        <v>98</v>
      </c>
      <c r="E20" s="82">
        <f t="shared" si="0"/>
        <v>40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40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40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38</v>
      </c>
      <c r="B21" s="81" t="s">
        <v>38</v>
      </c>
      <c r="C21" s="81" t="s">
        <v>38</v>
      </c>
      <c r="D21" s="81" t="s">
        <v>343</v>
      </c>
      <c r="E21" s="82">
        <f t="shared" si="0"/>
        <v>100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100</v>
      </c>
      <c r="U21" s="83">
        <v>0</v>
      </c>
      <c r="V21" s="83">
        <v>0</v>
      </c>
      <c r="W21" s="83">
        <v>5.52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18.6</v>
      </c>
      <c r="AE21" s="83">
        <v>0</v>
      </c>
      <c r="AF21" s="83">
        <v>0</v>
      </c>
      <c r="AG21" s="83">
        <v>0</v>
      </c>
      <c r="AH21" s="83">
        <v>7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47.8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21.08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38</v>
      </c>
      <c r="B22" s="81" t="s">
        <v>38</v>
      </c>
      <c r="C22" s="81" t="s">
        <v>38</v>
      </c>
      <c r="D22" s="81" t="s">
        <v>344</v>
      </c>
      <c r="E22" s="82">
        <f t="shared" si="0"/>
        <v>100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100</v>
      </c>
      <c r="U22" s="83">
        <v>0</v>
      </c>
      <c r="V22" s="83">
        <v>0</v>
      </c>
      <c r="W22" s="83">
        <v>5.52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18.6</v>
      </c>
      <c r="AE22" s="83">
        <v>0</v>
      </c>
      <c r="AF22" s="83">
        <v>0</v>
      </c>
      <c r="AG22" s="83">
        <v>0</v>
      </c>
      <c r="AH22" s="83">
        <v>7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47.8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21.08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99</v>
      </c>
      <c r="B23" s="81" t="s">
        <v>100</v>
      </c>
      <c r="C23" s="81" t="s">
        <v>87</v>
      </c>
      <c r="D23" s="81" t="s">
        <v>101</v>
      </c>
      <c r="E23" s="82">
        <f t="shared" si="0"/>
        <v>100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100</v>
      </c>
      <c r="U23" s="83">
        <v>0</v>
      </c>
      <c r="V23" s="83">
        <v>0</v>
      </c>
      <c r="W23" s="83">
        <v>5.52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18.6</v>
      </c>
      <c r="AE23" s="83">
        <v>0</v>
      </c>
      <c r="AF23" s="83">
        <v>0</v>
      </c>
      <c r="AG23" s="83">
        <v>0</v>
      </c>
      <c r="AH23" s="83">
        <v>7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47.8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21.08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81" t="s">
        <v>38</v>
      </c>
      <c r="B24" s="81" t="s">
        <v>38</v>
      </c>
      <c r="C24" s="81" t="s">
        <v>38</v>
      </c>
      <c r="D24" s="81" t="s">
        <v>345</v>
      </c>
      <c r="E24" s="82">
        <f t="shared" si="0"/>
        <v>3153.58</v>
      </c>
      <c r="F24" s="82">
        <v>2621.47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2556.44</v>
      </c>
      <c r="M24" s="82">
        <v>65.03</v>
      </c>
      <c r="N24" s="82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532.11</v>
      </c>
      <c r="AW24" s="83">
        <v>473.03</v>
      </c>
      <c r="AX24" s="83">
        <v>0</v>
      </c>
      <c r="AY24" s="83">
        <v>0</v>
      </c>
      <c r="AZ24" s="83">
        <v>0</v>
      </c>
      <c r="BA24" s="83">
        <v>14.05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45.03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  <row r="25" spans="1:113" ht="19.5" customHeight="1">
      <c r="A25" s="81" t="s">
        <v>38</v>
      </c>
      <c r="B25" s="81" t="s">
        <v>38</v>
      </c>
      <c r="C25" s="81" t="s">
        <v>38</v>
      </c>
      <c r="D25" s="81" t="s">
        <v>346</v>
      </c>
      <c r="E25" s="82">
        <f t="shared" si="0"/>
        <v>3139.5299999999997</v>
      </c>
      <c r="F25" s="82">
        <v>2621.47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2556.44</v>
      </c>
      <c r="M25" s="82">
        <v>65.03</v>
      </c>
      <c r="N25" s="82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518.06</v>
      </c>
      <c r="AW25" s="83">
        <v>473.03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45.03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</row>
    <row r="26" spans="1:113" ht="19.5" customHeight="1">
      <c r="A26" s="81" t="s">
        <v>102</v>
      </c>
      <c r="B26" s="81" t="s">
        <v>103</v>
      </c>
      <c r="C26" s="81" t="s">
        <v>100</v>
      </c>
      <c r="D26" s="81" t="s">
        <v>104</v>
      </c>
      <c r="E26" s="82">
        <f t="shared" si="0"/>
        <v>518.06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518.06</v>
      </c>
      <c r="AW26" s="83">
        <v>473.03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45.03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</row>
    <row r="27" spans="1:113" ht="19.5" customHeight="1">
      <c r="A27" s="81" t="s">
        <v>102</v>
      </c>
      <c r="B27" s="81" t="s">
        <v>103</v>
      </c>
      <c r="C27" s="81" t="s">
        <v>103</v>
      </c>
      <c r="D27" s="81" t="s">
        <v>105</v>
      </c>
      <c r="E27" s="82">
        <f t="shared" si="0"/>
        <v>2556.44</v>
      </c>
      <c r="F27" s="82">
        <v>2556.44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2556.44</v>
      </c>
      <c r="M27" s="82">
        <v>0</v>
      </c>
      <c r="N27" s="82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0</v>
      </c>
      <c r="CA27" s="83">
        <v>0</v>
      </c>
      <c r="CB27" s="83">
        <v>0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3">
        <v>0</v>
      </c>
    </row>
    <row r="28" spans="1:113" ht="19.5" customHeight="1">
      <c r="A28" s="81" t="s">
        <v>102</v>
      </c>
      <c r="B28" s="81" t="s">
        <v>103</v>
      </c>
      <c r="C28" s="81" t="s">
        <v>134</v>
      </c>
      <c r="D28" s="81" t="s">
        <v>135</v>
      </c>
      <c r="E28" s="82">
        <f t="shared" si="0"/>
        <v>65.03</v>
      </c>
      <c r="F28" s="82">
        <v>65.03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65.03</v>
      </c>
      <c r="N28" s="82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3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3">
        <v>0</v>
      </c>
    </row>
    <row r="29" spans="1:113" ht="19.5" customHeight="1">
      <c r="A29" s="81" t="s">
        <v>38</v>
      </c>
      <c r="B29" s="81" t="s">
        <v>38</v>
      </c>
      <c r="C29" s="81" t="s">
        <v>38</v>
      </c>
      <c r="D29" s="81" t="s">
        <v>347</v>
      </c>
      <c r="E29" s="82">
        <f t="shared" si="0"/>
        <v>14.05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0</v>
      </c>
      <c r="AV29" s="83">
        <v>14.05</v>
      </c>
      <c r="AW29" s="83">
        <v>0</v>
      </c>
      <c r="AX29" s="83">
        <v>0</v>
      </c>
      <c r="AY29" s="83">
        <v>0</v>
      </c>
      <c r="AZ29" s="83">
        <v>0</v>
      </c>
      <c r="BA29" s="83">
        <v>14.05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83">
        <v>0</v>
      </c>
      <c r="BJ29" s="83">
        <v>0</v>
      </c>
      <c r="BK29" s="83">
        <v>0</v>
      </c>
      <c r="BL29" s="83">
        <v>0</v>
      </c>
      <c r="BM29" s="83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3">
        <v>0</v>
      </c>
      <c r="BW29" s="83">
        <v>0</v>
      </c>
      <c r="BX29" s="83">
        <v>0</v>
      </c>
      <c r="BY29" s="83">
        <v>0</v>
      </c>
      <c r="BZ29" s="83">
        <v>0</v>
      </c>
      <c r="CA29" s="83">
        <v>0</v>
      </c>
      <c r="CB29" s="83">
        <v>0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3">
        <v>0</v>
      </c>
      <c r="CU29" s="83">
        <v>0</v>
      </c>
      <c r="CV29" s="83">
        <v>0</v>
      </c>
      <c r="CW29" s="83">
        <v>0</v>
      </c>
      <c r="CX29" s="83">
        <v>0</v>
      </c>
      <c r="CY29" s="83">
        <v>0</v>
      </c>
      <c r="CZ29" s="83">
        <v>0</v>
      </c>
      <c r="DA29" s="83">
        <v>0</v>
      </c>
      <c r="DB29" s="83">
        <v>0</v>
      </c>
      <c r="DC29" s="83">
        <v>0</v>
      </c>
      <c r="DD29" s="83">
        <v>0</v>
      </c>
      <c r="DE29" s="83">
        <v>0</v>
      </c>
      <c r="DF29" s="83">
        <v>0</v>
      </c>
      <c r="DG29" s="83">
        <v>0</v>
      </c>
      <c r="DH29" s="83">
        <v>0</v>
      </c>
      <c r="DI29" s="83">
        <v>0</v>
      </c>
    </row>
    <row r="30" spans="1:113" ht="19.5" customHeight="1">
      <c r="A30" s="81" t="s">
        <v>102</v>
      </c>
      <c r="B30" s="81" t="s">
        <v>84</v>
      </c>
      <c r="C30" s="81" t="s">
        <v>88</v>
      </c>
      <c r="D30" s="81" t="s">
        <v>106</v>
      </c>
      <c r="E30" s="82">
        <f t="shared" si="0"/>
        <v>14.05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14.05</v>
      </c>
      <c r="AW30" s="83">
        <v>0</v>
      </c>
      <c r="AX30" s="83">
        <v>0</v>
      </c>
      <c r="AY30" s="83">
        <v>0</v>
      </c>
      <c r="AZ30" s="83">
        <v>0</v>
      </c>
      <c r="BA30" s="83">
        <v>14.05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3">
        <v>0</v>
      </c>
      <c r="BH30" s="83">
        <v>0</v>
      </c>
      <c r="BI30" s="83">
        <v>0</v>
      </c>
      <c r="BJ30" s="83">
        <v>0</v>
      </c>
      <c r="BK30" s="83">
        <v>0</v>
      </c>
      <c r="BL30" s="83">
        <v>0</v>
      </c>
      <c r="BM30" s="83">
        <v>0</v>
      </c>
      <c r="BN30" s="83">
        <v>0</v>
      </c>
      <c r="BO30" s="83">
        <v>0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3">
        <v>0</v>
      </c>
      <c r="BY30" s="83">
        <v>0</v>
      </c>
      <c r="BZ30" s="83">
        <v>0</v>
      </c>
      <c r="CA30" s="83">
        <v>0</v>
      </c>
      <c r="CB30" s="83">
        <v>0</v>
      </c>
      <c r="CC30" s="83">
        <v>0</v>
      </c>
      <c r="CD30" s="83">
        <v>0</v>
      </c>
      <c r="CE30" s="83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0</v>
      </c>
      <c r="CN30" s="83">
        <v>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3">
        <v>0</v>
      </c>
      <c r="CU30" s="83">
        <v>0</v>
      </c>
      <c r="CV30" s="83">
        <v>0</v>
      </c>
      <c r="CW30" s="83">
        <v>0</v>
      </c>
      <c r="CX30" s="83">
        <v>0</v>
      </c>
      <c r="CY30" s="83">
        <v>0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3">
        <v>0</v>
      </c>
    </row>
    <row r="31" spans="1:113" ht="19.5" customHeight="1">
      <c r="A31" s="81" t="s">
        <v>38</v>
      </c>
      <c r="B31" s="81" t="s">
        <v>38</v>
      </c>
      <c r="C31" s="81" t="s">
        <v>38</v>
      </c>
      <c r="D31" s="81" t="s">
        <v>348</v>
      </c>
      <c r="E31" s="82">
        <f t="shared" si="0"/>
        <v>2089.95</v>
      </c>
      <c r="F31" s="82">
        <v>2040.7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1693.31</v>
      </c>
      <c r="O31" s="83">
        <v>347.39</v>
      </c>
      <c r="P31" s="83">
        <v>0</v>
      </c>
      <c r="Q31" s="83">
        <v>0</v>
      </c>
      <c r="R31" s="83">
        <v>0</v>
      </c>
      <c r="S31" s="83">
        <v>0</v>
      </c>
      <c r="T31" s="83">
        <v>49.25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49.25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3">
        <v>0</v>
      </c>
      <c r="BH31" s="83">
        <v>0</v>
      </c>
      <c r="BI31" s="83">
        <v>0</v>
      </c>
      <c r="BJ31" s="83">
        <v>0</v>
      </c>
      <c r="BK31" s="83">
        <v>0</v>
      </c>
      <c r="BL31" s="83">
        <v>0</v>
      </c>
      <c r="BM31" s="83">
        <v>0</v>
      </c>
      <c r="BN31" s="83">
        <v>0</v>
      </c>
      <c r="BO31" s="83">
        <v>0</v>
      </c>
      <c r="BP31" s="83">
        <v>0</v>
      </c>
      <c r="BQ31" s="83">
        <v>0</v>
      </c>
      <c r="BR31" s="83">
        <v>0</v>
      </c>
      <c r="BS31" s="83">
        <v>0</v>
      </c>
      <c r="BT31" s="83">
        <v>0</v>
      </c>
      <c r="BU31" s="83">
        <v>0</v>
      </c>
      <c r="BV31" s="83">
        <v>0</v>
      </c>
      <c r="BW31" s="83">
        <v>0</v>
      </c>
      <c r="BX31" s="83">
        <v>0</v>
      </c>
      <c r="BY31" s="83">
        <v>0</v>
      </c>
      <c r="BZ31" s="83">
        <v>0</v>
      </c>
      <c r="CA31" s="83">
        <v>0</v>
      </c>
      <c r="CB31" s="83">
        <v>0</v>
      </c>
      <c r="CC31" s="83">
        <v>0</v>
      </c>
      <c r="CD31" s="83">
        <v>0</v>
      </c>
      <c r="CE31" s="83">
        <v>0</v>
      </c>
      <c r="CF31" s="83">
        <v>0</v>
      </c>
      <c r="CG31" s="83">
        <v>0</v>
      </c>
      <c r="CH31" s="83">
        <v>0</v>
      </c>
      <c r="CI31" s="83">
        <v>0</v>
      </c>
      <c r="CJ31" s="83">
        <v>0</v>
      </c>
      <c r="CK31" s="83">
        <v>0</v>
      </c>
      <c r="CL31" s="83">
        <v>0</v>
      </c>
      <c r="CM31" s="83">
        <v>0</v>
      </c>
      <c r="CN31" s="83">
        <v>0</v>
      </c>
      <c r="CO31" s="83">
        <v>0</v>
      </c>
      <c r="CP31" s="83">
        <v>0</v>
      </c>
      <c r="CQ31" s="83">
        <v>0</v>
      </c>
      <c r="CR31" s="83">
        <v>0</v>
      </c>
      <c r="CS31" s="83">
        <v>0</v>
      </c>
      <c r="CT31" s="83">
        <v>0</v>
      </c>
      <c r="CU31" s="83">
        <v>0</v>
      </c>
      <c r="CV31" s="83">
        <v>0</v>
      </c>
      <c r="CW31" s="83">
        <v>0</v>
      </c>
      <c r="CX31" s="83">
        <v>0</v>
      </c>
      <c r="CY31" s="83">
        <v>0</v>
      </c>
      <c r="CZ31" s="83">
        <v>0</v>
      </c>
      <c r="DA31" s="83">
        <v>0</v>
      </c>
      <c r="DB31" s="83">
        <v>0</v>
      </c>
      <c r="DC31" s="83">
        <v>0</v>
      </c>
      <c r="DD31" s="83">
        <v>0</v>
      </c>
      <c r="DE31" s="83">
        <v>0</v>
      </c>
      <c r="DF31" s="83">
        <v>0</v>
      </c>
      <c r="DG31" s="83">
        <v>0</v>
      </c>
      <c r="DH31" s="83">
        <v>0</v>
      </c>
      <c r="DI31" s="83">
        <v>0</v>
      </c>
    </row>
    <row r="32" spans="1:113" ht="19.5" customHeight="1">
      <c r="A32" s="81" t="s">
        <v>38</v>
      </c>
      <c r="B32" s="81" t="s">
        <v>38</v>
      </c>
      <c r="C32" s="81" t="s">
        <v>38</v>
      </c>
      <c r="D32" s="81" t="s">
        <v>349</v>
      </c>
      <c r="E32" s="82">
        <f t="shared" si="0"/>
        <v>49.25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49.25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83">
        <v>0</v>
      </c>
      <c r="AO32" s="83">
        <v>0</v>
      </c>
      <c r="AP32" s="83">
        <v>0</v>
      </c>
      <c r="AQ32" s="83">
        <v>0</v>
      </c>
      <c r="AR32" s="83">
        <v>0</v>
      </c>
      <c r="AS32" s="83">
        <v>0</v>
      </c>
      <c r="AT32" s="83">
        <v>0</v>
      </c>
      <c r="AU32" s="83">
        <v>49.25</v>
      </c>
      <c r="AV32" s="83">
        <v>0</v>
      </c>
      <c r="AW32" s="83">
        <v>0</v>
      </c>
      <c r="AX32" s="83">
        <v>0</v>
      </c>
      <c r="AY32" s="83">
        <v>0</v>
      </c>
      <c r="AZ32" s="83">
        <v>0</v>
      </c>
      <c r="BA32" s="83">
        <v>0</v>
      </c>
      <c r="BB32" s="83">
        <v>0</v>
      </c>
      <c r="BC32" s="83">
        <v>0</v>
      </c>
      <c r="BD32" s="83">
        <v>0</v>
      </c>
      <c r="BE32" s="83">
        <v>0</v>
      </c>
      <c r="BF32" s="83">
        <v>0</v>
      </c>
      <c r="BG32" s="83">
        <v>0</v>
      </c>
      <c r="BH32" s="83">
        <v>0</v>
      </c>
      <c r="BI32" s="83">
        <v>0</v>
      </c>
      <c r="BJ32" s="83">
        <v>0</v>
      </c>
      <c r="BK32" s="83">
        <v>0</v>
      </c>
      <c r="BL32" s="83">
        <v>0</v>
      </c>
      <c r="BM32" s="83">
        <v>0</v>
      </c>
      <c r="BN32" s="83">
        <v>0</v>
      </c>
      <c r="BO32" s="83">
        <v>0</v>
      </c>
      <c r="BP32" s="83">
        <v>0</v>
      </c>
      <c r="BQ32" s="83">
        <v>0</v>
      </c>
      <c r="BR32" s="83">
        <v>0</v>
      </c>
      <c r="BS32" s="83">
        <v>0</v>
      </c>
      <c r="BT32" s="83">
        <v>0</v>
      </c>
      <c r="BU32" s="83">
        <v>0</v>
      </c>
      <c r="BV32" s="83">
        <v>0</v>
      </c>
      <c r="BW32" s="83">
        <v>0</v>
      </c>
      <c r="BX32" s="83">
        <v>0</v>
      </c>
      <c r="BY32" s="83">
        <v>0</v>
      </c>
      <c r="BZ32" s="83">
        <v>0</v>
      </c>
      <c r="CA32" s="83">
        <v>0</v>
      </c>
      <c r="CB32" s="83">
        <v>0</v>
      </c>
      <c r="CC32" s="83">
        <v>0</v>
      </c>
      <c r="CD32" s="83">
        <v>0</v>
      </c>
      <c r="CE32" s="83">
        <v>0</v>
      </c>
      <c r="CF32" s="83">
        <v>0</v>
      </c>
      <c r="CG32" s="83">
        <v>0</v>
      </c>
      <c r="CH32" s="83">
        <v>0</v>
      </c>
      <c r="CI32" s="83">
        <v>0</v>
      </c>
      <c r="CJ32" s="83">
        <v>0</v>
      </c>
      <c r="CK32" s="83">
        <v>0</v>
      </c>
      <c r="CL32" s="83">
        <v>0</v>
      </c>
      <c r="CM32" s="83">
        <v>0</v>
      </c>
      <c r="CN32" s="83">
        <v>0</v>
      </c>
      <c r="CO32" s="83">
        <v>0</v>
      </c>
      <c r="CP32" s="83">
        <v>0</v>
      </c>
      <c r="CQ32" s="83">
        <v>0</v>
      </c>
      <c r="CR32" s="83">
        <v>0</v>
      </c>
      <c r="CS32" s="83">
        <v>0</v>
      </c>
      <c r="CT32" s="83">
        <v>0</v>
      </c>
      <c r="CU32" s="83">
        <v>0</v>
      </c>
      <c r="CV32" s="83">
        <v>0</v>
      </c>
      <c r="CW32" s="83">
        <v>0</v>
      </c>
      <c r="CX32" s="83">
        <v>0</v>
      </c>
      <c r="CY32" s="83">
        <v>0</v>
      </c>
      <c r="CZ32" s="83">
        <v>0</v>
      </c>
      <c r="DA32" s="83">
        <v>0</v>
      </c>
      <c r="DB32" s="83">
        <v>0</v>
      </c>
      <c r="DC32" s="83">
        <v>0</v>
      </c>
      <c r="DD32" s="83">
        <v>0</v>
      </c>
      <c r="DE32" s="83">
        <v>0</v>
      </c>
      <c r="DF32" s="83">
        <v>0</v>
      </c>
      <c r="DG32" s="83">
        <v>0</v>
      </c>
      <c r="DH32" s="83">
        <v>0</v>
      </c>
      <c r="DI32" s="83">
        <v>0</v>
      </c>
    </row>
    <row r="33" spans="1:113" ht="19.5" customHeight="1">
      <c r="A33" s="81" t="s">
        <v>107</v>
      </c>
      <c r="B33" s="81" t="s">
        <v>100</v>
      </c>
      <c r="C33" s="81" t="s">
        <v>108</v>
      </c>
      <c r="D33" s="81" t="s">
        <v>109</v>
      </c>
      <c r="E33" s="82">
        <f t="shared" si="0"/>
        <v>49.25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49.25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3">
        <v>0</v>
      </c>
      <c r="AI33" s="83">
        <v>0</v>
      </c>
      <c r="AJ33" s="83">
        <v>0</v>
      </c>
      <c r="AK33" s="83">
        <v>0</v>
      </c>
      <c r="AL33" s="83">
        <v>0</v>
      </c>
      <c r="AM33" s="83">
        <v>0</v>
      </c>
      <c r="AN33" s="83">
        <v>0</v>
      </c>
      <c r="AO33" s="83">
        <v>0</v>
      </c>
      <c r="AP33" s="83">
        <v>0</v>
      </c>
      <c r="AQ33" s="83">
        <v>0</v>
      </c>
      <c r="AR33" s="83">
        <v>0</v>
      </c>
      <c r="AS33" s="83">
        <v>0</v>
      </c>
      <c r="AT33" s="83">
        <v>0</v>
      </c>
      <c r="AU33" s="83">
        <v>49.25</v>
      </c>
      <c r="AV33" s="83">
        <v>0</v>
      </c>
      <c r="AW33" s="83">
        <v>0</v>
      </c>
      <c r="AX33" s="83">
        <v>0</v>
      </c>
      <c r="AY33" s="83">
        <v>0</v>
      </c>
      <c r="AZ33" s="83">
        <v>0</v>
      </c>
      <c r="BA33" s="83">
        <v>0</v>
      </c>
      <c r="BB33" s="83">
        <v>0</v>
      </c>
      <c r="BC33" s="83">
        <v>0</v>
      </c>
      <c r="BD33" s="83">
        <v>0</v>
      </c>
      <c r="BE33" s="83">
        <v>0</v>
      </c>
      <c r="BF33" s="83">
        <v>0</v>
      </c>
      <c r="BG33" s="83">
        <v>0</v>
      </c>
      <c r="BH33" s="83">
        <v>0</v>
      </c>
      <c r="BI33" s="83">
        <v>0</v>
      </c>
      <c r="BJ33" s="83">
        <v>0</v>
      </c>
      <c r="BK33" s="83">
        <v>0</v>
      </c>
      <c r="BL33" s="83">
        <v>0</v>
      </c>
      <c r="BM33" s="83">
        <v>0</v>
      </c>
      <c r="BN33" s="83">
        <v>0</v>
      </c>
      <c r="BO33" s="83">
        <v>0</v>
      </c>
      <c r="BP33" s="83">
        <v>0</v>
      </c>
      <c r="BQ33" s="83">
        <v>0</v>
      </c>
      <c r="BR33" s="83">
        <v>0</v>
      </c>
      <c r="BS33" s="83">
        <v>0</v>
      </c>
      <c r="BT33" s="83">
        <v>0</v>
      </c>
      <c r="BU33" s="83">
        <v>0</v>
      </c>
      <c r="BV33" s="83">
        <v>0</v>
      </c>
      <c r="BW33" s="83">
        <v>0</v>
      </c>
      <c r="BX33" s="83">
        <v>0</v>
      </c>
      <c r="BY33" s="83">
        <v>0</v>
      </c>
      <c r="BZ33" s="83">
        <v>0</v>
      </c>
      <c r="CA33" s="83">
        <v>0</v>
      </c>
      <c r="CB33" s="83">
        <v>0</v>
      </c>
      <c r="CC33" s="83">
        <v>0</v>
      </c>
      <c r="CD33" s="83">
        <v>0</v>
      </c>
      <c r="CE33" s="83">
        <v>0</v>
      </c>
      <c r="CF33" s="83">
        <v>0</v>
      </c>
      <c r="CG33" s="83">
        <v>0</v>
      </c>
      <c r="CH33" s="83">
        <v>0</v>
      </c>
      <c r="CI33" s="83">
        <v>0</v>
      </c>
      <c r="CJ33" s="83">
        <v>0</v>
      </c>
      <c r="CK33" s="83">
        <v>0</v>
      </c>
      <c r="CL33" s="83">
        <v>0</v>
      </c>
      <c r="CM33" s="83">
        <v>0</v>
      </c>
      <c r="CN33" s="83">
        <v>0</v>
      </c>
      <c r="CO33" s="83">
        <v>0</v>
      </c>
      <c r="CP33" s="83">
        <v>0</v>
      </c>
      <c r="CQ33" s="83">
        <v>0</v>
      </c>
      <c r="CR33" s="83">
        <v>0</v>
      </c>
      <c r="CS33" s="83">
        <v>0</v>
      </c>
      <c r="CT33" s="83">
        <v>0</v>
      </c>
      <c r="CU33" s="83">
        <v>0</v>
      </c>
      <c r="CV33" s="83">
        <v>0</v>
      </c>
      <c r="CW33" s="83">
        <v>0</v>
      </c>
      <c r="CX33" s="83">
        <v>0</v>
      </c>
      <c r="CY33" s="83">
        <v>0</v>
      </c>
      <c r="CZ33" s="83">
        <v>0</v>
      </c>
      <c r="DA33" s="83">
        <v>0</v>
      </c>
      <c r="DB33" s="83">
        <v>0</v>
      </c>
      <c r="DC33" s="83">
        <v>0</v>
      </c>
      <c r="DD33" s="83">
        <v>0</v>
      </c>
      <c r="DE33" s="83">
        <v>0</v>
      </c>
      <c r="DF33" s="83">
        <v>0</v>
      </c>
      <c r="DG33" s="83">
        <v>0</v>
      </c>
      <c r="DH33" s="83">
        <v>0</v>
      </c>
      <c r="DI33" s="83">
        <v>0</v>
      </c>
    </row>
    <row r="34" spans="1:113" ht="19.5" customHeight="1">
      <c r="A34" s="81" t="s">
        <v>38</v>
      </c>
      <c r="B34" s="81" t="s">
        <v>38</v>
      </c>
      <c r="C34" s="81" t="s">
        <v>38</v>
      </c>
      <c r="D34" s="81" t="s">
        <v>350</v>
      </c>
      <c r="E34" s="82">
        <f t="shared" si="0"/>
        <v>2040.7</v>
      </c>
      <c r="F34" s="82">
        <v>2040.7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1693.31</v>
      </c>
      <c r="O34" s="83">
        <v>347.39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  <c r="AG34" s="83">
        <v>0</v>
      </c>
      <c r="AH34" s="83">
        <v>0</v>
      </c>
      <c r="AI34" s="83">
        <v>0</v>
      </c>
      <c r="AJ34" s="83">
        <v>0</v>
      </c>
      <c r="AK34" s="83">
        <v>0</v>
      </c>
      <c r="AL34" s="83">
        <v>0</v>
      </c>
      <c r="AM34" s="83">
        <v>0</v>
      </c>
      <c r="AN34" s="83">
        <v>0</v>
      </c>
      <c r="AO34" s="83">
        <v>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3">
        <v>0</v>
      </c>
      <c r="AV34" s="83">
        <v>0</v>
      </c>
      <c r="AW34" s="83">
        <v>0</v>
      </c>
      <c r="AX34" s="83">
        <v>0</v>
      </c>
      <c r="AY34" s="83">
        <v>0</v>
      </c>
      <c r="AZ34" s="83">
        <v>0</v>
      </c>
      <c r="BA34" s="83">
        <v>0</v>
      </c>
      <c r="BB34" s="83">
        <v>0</v>
      </c>
      <c r="BC34" s="83">
        <v>0</v>
      </c>
      <c r="BD34" s="83">
        <v>0</v>
      </c>
      <c r="BE34" s="83">
        <v>0</v>
      </c>
      <c r="BF34" s="83">
        <v>0</v>
      </c>
      <c r="BG34" s="83">
        <v>0</v>
      </c>
      <c r="BH34" s="83">
        <v>0</v>
      </c>
      <c r="BI34" s="83">
        <v>0</v>
      </c>
      <c r="BJ34" s="83">
        <v>0</v>
      </c>
      <c r="BK34" s="83">
        <v>0</v>
      </c>
      <c r="BL34" s="83">
        <v>0</v>
      </c>
      <c r="BM34" s="83">
        <v>0</v>
      </c>
      <c r="BN34" s="83">
        <v>0</v>
      </c>
      <c r="BO34" s="83">
        <v>0</v>
      </c>
      <c r="BP34" s="83">
        <v>0</v>
      </c>
      <c r="BQ34" s="83">
        <v>0</v>
      </c>
      <c r="BR34" s="83">
        <v>0</v>
      </c>
      <c r="BS34" s="83">
        <v>0</v>
      </c>
      <c r="BT34" s="83">
        <v>0</v>
      </c>
      <c r="BU34" s="83">
        <v>0</v>
      </c>
      <c r="BV34" s="83">
        <v>0</v>
      </c>
      <c r="BW34" s="83">
        <v>0</v>
      </c>
      <c r="BX34" s="83">
        <v>0</v>
      </c>
      <c r="BY34" s="83">
        <v>0</v>
      </c>
      <c r="BZ34" s="83">
        <v>0</v>
      </c>
      <c r="CA34" s="83">
        <v>0</v>
      </c>
      <c r="CB34" s="83">
        <v>0</v>
      </c>
      <c r="CC34" s="83">
        <v>0</v>
      </c>
      <c r="CD34" s="83">
        <v>0</v>
      </c>
      <c r="CE34" s="83">
        <v>0</v>
      </c>
      <c r="CF34" s="83">
        <v>0</v>
      </c>
      <c r="CG34" s="83">
        <v>0</v>
      </c>
      <c r="CH34" s="83">
        <v>0</v>
      </c>
      <c r="CI34" s="83">
        <v>0</v>
      </c>
      <c r="CJ34" s="83">
        <v>0</v>
      </c>
      <c r="CK34" s="83">
        <v>0</v>
      </c>
      <c r="CL34" s="83">
        <v>0</v>
      </c>
      <c r="CM34" s="83">
        <v>0</v>
      </c>
      <c r="CN34" s="83">
        <v>0</v>
      </c>
      <c r="CO34" s="83">
        <v>0</v>
      </c>
      <c r="CP34" s="83">
        <v>0</v>
      </c>
      <c r="CQ34" s="83">
        <v>0</v>
      </c>
      <c r="CR34" s="83">
        <v>0</v>
      </c>
      <c r="CS34" s="83">
        <v>0</v>
      </c>
      <c r="CT34" s="83">
        <v>0</v>
      </c>
      <c r="CU34" s="83">
        <v>0</v>
      </c>
      <c r="CV34" s="83">
        <v>0</v>
      </c>
      <c r="CW34" s="83">
        <v>0</v>
      </c>
      <c r="CX34" s="83">
        <v>0</v>
      </c>
      <c r="CY34" s="83">
        <v>0</v>
      </c>
      <c r="CZ34" s="83">
        <v>0</v>
      </c>
      <c r="DA34" s="83">
        <v>0</v>
      </c>
      <c r="DB34" s="83">
        <v>0</v>
      </c>
      <c r="DC34" s="83">
        <v>0</v>
      </c>
      <c r="DD34" s="83">
        <v>0</v>
      </c>
      <c r="DE34" s="83">
        <v>0</v>
      </c>
      <c r="DF34" s="83">
        <v>0</v>
      </c>
      <c r="DG34" s="83">
        <v>0</v>
      </c>
      <c r="DH34" s="83">
        <v>0</v>
      </c>
      <c r="DI34" s="83">
        <v>0</v>
      </c>
    </row>
    <row r="35" spans="1:113" ht="19.5" customHeight="1">
      <c r="A35" s="81" t="s">
        <v>107</v>
      </c>
      <c r="B35" s="81" t="s">
        <v>110</v>
      </c>
      <c r="C35" s="81" t="s">
        <v>88</v>
      </c>
      <c r="D35" s="81" t="s">
        <v>111</v>
      </c>
      <c r="E35" s="82">
        <f t="shared" si="0"/>
        <v>1563.79</v>
      </c>
      <c r="F35" s="82">
        <v>1563.79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1563.79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0</v>
      </c>
      <c r="AM35" s="83">
        <v>0</v>
      </c>
      <c r="AN35" s="83">
        <v>0</v>
      </c>
      <c r="AO35" s="83">
        <v>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3">
        <v>0</v>
      </c>
      <c r="AV35" s="83">
        <v>0</v>
      </c>
      <c r="AW35" s="83">
        <v>0</v>
      </c>
      <c r="AX35" s="83">
        <v>0</v>
      </c>
      <c r="AY35" s="83">
        <v>0</v>
      </c>
      <c r="AZ35" s="83">
        <v>0</v>
      </c>
      <c r="BA35" s="83">
        <v>0</v>
      </c>
      <c r="BB35" s="83">
        <v>0</v>
      </c>
      <c r="BC35" s="83">
        <v>0</v>
      </c>
      <c r="BD35" s="83">
        <v>0</v>
      </c>
      <c r="BE35" s="83">
        <v>0</v>
      </c>
      <c r="BF35" s="83">
        <v>0</v>
      </c>
      <c r="BG35" s="83">
        <v>0</v>
      </c>
      <c r="BH35" s="83">
        <v>0</v>
      </c>
      <c r="BI35" s="83">
        <v>0</v>
      </c>
      <c r="BJ35" s="83">
        <v>0</v>
      </c>
      <c r="BK35" s="83">
        <v>0</v>
      </c>
      <c r="BL35" s="83">
        <v>0</v>
      </c>
      <c r="BM35" s="83">
        <v>0</v>
      </c>
      <c r="BN35" s="83">
        <v>0</v>
      </c>
      <c r="BO35" s="83">
        <v>0</v>
      </c>
      <c r="BP35" s="83">
        <v>0</v>
      </c>
      <c r="BQ35" s="83">
        <v>0</v>
      </c>
      <c r="BR35" s="83">
        <v>0</v>
      </c>
      <c r="BS35" s="83">
        <v>0</v>
      </c>
      <c r="BT35" s="83">
        <v>0</v>
      </c>
      <c r="BU35" s="83">
        <v>0</v>
      </c>
      <c r="BV35" s="83">
        <v>0</v>
      </c>
      <c r="BW35" s="83">
        <v>0</v>
      </c>
      <c r="BX35" s="83">
        <v>0</v>
      </c>
      <c r="BY35" s="83">
        <v>0</v>
      </c>
      <c r="BZ35" s="83">
        <v>0</v>
      </c>
      <c r="CA35" s="83">
        <v>0</v>
      </c>
      <c r="CB35" s="83">
        <v>0</v>
      </c>
      <c r="CC35" s="83">
        <v>0</v>
      </c>
      <c r="CD35" s="83">
        <v>0</v>
      </c>
      <c r="CE35" s="83">
        <v>0</v>
      </c>
      <c r="CF35" s="83">
        <v>0</v>
      </c>
      <c r="CG35" s="83">
        <v>0</v>
      </c>
      <c r="CH35" s="83">
        <v>0</v>
      </c>
      <c r="CI35" s="83">
        <v>0</v>
      </c>
      <c r="CJ35" s="83">
        <v>0</v>
      </c>
      <c r="CK35" s="83">
        <v>0</v>
      </c>
      <c r="CL35" s="83">
        <v>0</v>
      </c>
      <c r="CM35" s="83">
        <v>0</v>
      </c>
      <c r="CN35" s="83">
        <v>0</v>
      </c>
      <c r="CO35" s="83">
        <v>0</v>
      </c>
      <c r="CP35" s="83">
        <v>0</v>
      </c>
      <c r="CQ35" s="83">
        <v>0</v>
      </c>
      <c r="CR35" s="83">
        <v>0</v>
      </c>
      <c r="CS35" s="83">
        <v>0</v>
      </c>
      <c r="CT35" s="83">
        <v>0</v>
      </c>
      <c r="CU35" s="83">
        <v>0</v>
      </c>
      <c r="CV35" s="83">
        <v>0</v>
      </c>
      <c r="CW35" s="83">
        <v>0</v>
      </c>
      <c r="CX35" s="83">
        <v>0</v>
      </c>
      <c r="CY35" s="83">
        <v>0</v>
      </c>
      <c r="CZ35" s="83">
        <v>0</v>
      </c>
      <c r="DA35" s="83">
        <v>0</v>
      </c>
      <c r="DB35" s="83">
        <v>0</v>
      </c>
      <c r="DC35" s="83">
        <v>0</v>
      </c>
      <c r="DD35" s="83">
        <v>0</v>
      </c>
      <c r="DE35" s="83">
        <v>0</v>
      </c>
      <c r="DF35" s="83">
        <v>0</v>
      </c>
      <c r="DG35" s="83">
        <v>0</v>
      </c>
      <c r="DH35" s="83">
        <v>0</v>
      </c>
      <c r="DI35" s="83">
        <v>0</v>
      </c>
    </row>
    <row r="36" spans="1:113" ht="19.5" customHeight="1">
      <c r="A36" s="81" t="s">
        <v>107</v>
      </c>
      <c r="B36" s="81" t="s">
        <v>110</v>
      </c>
      <c r="C36" s="81" t="s">
        <v>87</v>
      </c>
      <c r="D36" s="81" t="s">
        <v>124</v>
      </c>
      <c r="E36" s="82">
        <f t="shared" si="0"/>
        <v>129.52</v>
      </c>
      <c r="F36" s="82">
        <v>129.52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129.52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  <c r="AO36" s="83">
        <v>0</v>
      </c>
      <c r="AP36" s="83">
        <v>0</v>
      </c>
      <c r="AQ36" s="83">
        <v>0</v>
      </c>
      <c r="AR36" s="83">
        <v>0</v>
      </c>
      <c r="AS36" s="83">
        <v>0</v>
      </c>
      <c r="AT36" s="83">
        <v>0</v>
      </c>
      <c r="AU36" s="83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3">
        <v>0</v>
      </c>
      <c r="BB36" s="83">
        <v>0</v>
      </c>
      <c r="BC36" s="83">
        <v>0</v>
      </c>
      <c r="BD36" s="83">
        <v>0</v>
      </c>
      <c r="BE36" s="83">
        <v>0</v>
      </c>
      <c r="BF36" s="83">
        <v>0</v>
      </c>
      <c r="BG36" s="83">
        <v>0</v>
      </c>
      <c r="BH36" s="83">
        <v>0</v>
      </c>
      <c r="BI36" s="83">
        <v>0</v>
      </c>
      <c r="BJ36" s="83">
        <v>0</v>
      </c>
      <c r="BK36" s="83">
        <v>0</v>
      </c>
      <c r="BL36" s="83">
        <v>0</v>
      </c>
      <c r="BM36" s="83">
        <v>0</v>
      </c>
      <c r="BN36" s="83">
        <v>0</v>
      </c>
      <c r="BO36" s="83">
        <v>0</v>
      </c>
      <c r="BP36" s="83">
        <v>0</v>
      </c>
      <c r="BQ36" s="83">
        <v>0</v>
      </c>
      <c r="BR36" s="83">
        <v>0</v>
      </c>
      <c r="BS36" s="83">
        <v>0</v>
      </c>
      <c r="BT36" s="83">
        <v>0</v>
      </c>
      <c r="BU36" s="83">
        <v>0</v>
      </c>
      <c r="BV36" s="83">
        <v>0</v>
      </c>
      <c r="BW36" s="83">
        <v>0</v>
      </c>
      <c r="BX36" s="83">
        <v>0</v>
      </c>
      <c r="BY36" s="83">
        <v>0</v>
      </c>
      <c r="BZ36" s="83">
        <v>0</v>
      </c>
      <c r="CA36" s="83">
        <v>0</v>
      </c>
      <c r="CB36" s="83">
        <v>0</v>
      </c>
      <c r="CC36" s="83">
        <v>0</v>
      </c>
      <c r="CD36" s="83">
        <v>0</v>
      </c>
      <c r="CE36" s="83">
        <v>0</v>
      </c>
      <c r="CF36" s="83">
        <v>0</v>
      </c>
      <c r="CG36" s="83">
        <v>0</v>
      </c>
      <c r="CH36" s="83">
        <v>0</v>
      </c>
      <c r="CI36" s="83">
        <v>0</v>
      </c>
      <c r="CJ36" s="83">
        <v>0</v>
      </c>
      <c r="CK36" s="83">
        <v>0</v>
      </c>
      <c r="CL36" s="83">
        <v>0</v>
      </c>
      <c r="CM36" s="83">
        <v>0</v>
      </c>
      <c r="CN36" s="83">
        <v>0</v>
      </c>
      <c r="CO36" s="83">
        <v>0</v>
      </c>
      <c r="CP36" s="83">
        <v>0</v>
      </c>
      <c r="CQ36" s="83">
        <v>0</v>
      </c>
      <c r="CR36" s="83">
        <v>0</v>
      </c>
      <c r="CS36" s="83">
        <v>0</v>
      </c>
      <c r="CT36" s="83">
        <v>0</v>
      </c>
      <c r="CU36" s="83">
        <v>0</v>
      </c>
      <c r="CV36" s="83">
        <v>0</v>
      </c>
      <c r="CW36" s="83">
        <v>0</v>
      </c>
      <c r="CX36" s="83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3">
        <v>0</v>
      </c>
    </row>
    <row r="37" spans="1:113" ht="19.5" customHeight="1">
      <c r="A37" s="81" t="s">
        <v>107</v>
      </c>
      <c r="B37" s="81" t="s">
        <v>110</v>
      </c>
      <c r="C37" s="81" t="s">
        <v>97</v>
      </c>
      <c r="D37" s="81" t="s">
        <v>112</v>
      </c>
      <c r="E37" s="82">
        <f t="shared" si="0"/>
        <v>347.39</v>
      </c>
      <c r="F37" s="82">
        <v>347.39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3">
        <v>347.39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0</v>
      </c>
      <c r="AF37" s="83">
        <v>0</v>
      </c>
      <c r="AG37" s="83">
        <v>0</v>
      </c>
      <c r="AH37" s="83">
        <v>0</v>
      </c>
      <c r="AI37" s="83">
        <v>0</v>
      </c>
      <c r="AJ37" s="83">
        <v>0</v>
      </c>
      <c r="AK37" s="83">
        <v>0</v>
      </c>
      <c r="AL37" s="83">
        <v>0</v>
      </c>
      <c r="AM37" s="83">
        <v>0</v>
      </c>
      <c r="AN37" s="83">
        <v>0</v>
      </c>
      <c r="AO37" s="83">
        <v>0</v>
      </c>
      <c r="AP37" s="83">
        <v>0</v>
      </c>
      <c r="AQ37" s="83">
        <v>0</v>
      </c>
      <c r="AR37" s="83">
        <v>0</v>
      </c>
      <c r="AS37" s="83">
        <v>0</v>
      </c>
      <c r="AT37" s="83">
        <v>0</v>
      </c>
      <c r="AU37" s="83">
        <v>0</v>
      </c>
      <c r="AV37" s="83">
        <v>0</v>
      </c>
      <c r="AW37" s="83">
        <v>0</v>
      </c>
      <c r="AX37" s="83">
        <v>0</v>
      </c>
      <c r="AY37" s="83">
        <v>0</v>
      </c>
      <c r="AZ37" s="83">
        <v>0</v>
      </c>
      <c r="BA37" s="83">
        <v>0</v>
      </c>
      <c r="BB37" s="83">
        <v>0</v>
      </c>
      <c r="BC37" s="83">
        <v>0</v>
      </c>
      <c r="BD37" s="83">
        <v>0</v>
      </c>
      <c r="BE37" s="83">
        <v>0</v>
      </c>
      <c r="BF37" s="83">
        <v>0</v>
      </c>
      <c r="BG37" s="83">
        <v>0</v>
      </c>
      <c r="BH37" s="83">
        <v>0</v>
      </c>
      <c r="BI37" s="83">
        <v>0</v>
      </c>
      <c r="BJ37" s="83">
        <v>0</v>
      </c>
      <c r="BK37" s="83">
        <v>0</v>
      </c>
      <c r="BL37" s="83">
        <v>0</v>
      </c>
      <c r="BM37" s="83">
        <v>0</v>
      </c>
      <c r="BN37" s="83">
        <v>0</v>
      </c>
      <c r="BO37" s="83">
        <v>0</v>
      </c>
      <c r="BP37" s="83">
        <v>0</v>
      </c>
      <c r="BQ37" s="83">
        <v>0</v>
      </c>
      <c r="BR37" s="83">
        <v>0</v>
      </c>
      <c r="BS37" s="83">
        <v>0</v>
      </c>
      <c r="BT37" s="83">
        <v>0</v>
      </c>
      <c r="BU37" s="83">
        <v>0</v>
      </c>
      <c r="BV37" s="83">
        <v>0</v>
      </c>
      <c r="BW37" s="83">
        <v>0</v>
      </c>
      <c r="BX37" s="83">
        <v>0</v>
      </c>
      <c r="BY37" s="83">
        <v>0</v>
      </c>
      <c r="BZ37" s="83">
        <v>0</v>
      </c>
      <c r="CA37" s="83">
        <v>0</v>
      </c>
      <c r="CB37" s="83">
        <v>0</v>
      </c>
      <c r="CC37" s="83">
        <v>0</v>
      </c>
      <c r="CD37" s="83">
        <v>0</v>
      </c>
      <c r="CE37" s="83">
        <v>0</v>
      </c>
      <c r="CF37" s="83">
        <v>0</v>
      </c>
      <c r="CG37" s="83">
        <v>0</v>
      </c>
      <c r="CH37" s="83">
        <v>0</v>
      </c>
      <c r="CI37" s="83">
        <v>0</v>
      </c>
      <c r="CJ37" s="83">
        <v>0</v>
      </c>
      <c r="CK37" s="83">
        <v>0</v>
      </c>
      <c r="CL37" s="83">
        <v>0</v>
      </c>
      <c r="CM37" s="83">
        <v>0</v>
      </c>
      <c r="CN37" s="83">
        <v>0</v>
      </c>
      <c r="CO37" s="83">
        <v>0</v>
      </c>
      <c r="CP37" s="83">
        <v>0</v>
      </c>
      <c r="CQ37" s="83">
        <v>0</v>
      </c>
      <c r="CR37" s="83">
        <v>0</v>
      </c>
      <c r="CS37" s="83">
        <v>0</v>
      </c>
      <c r="CT37" s="83">
        <v>0</v>
      </c>
      <c r="CU37" s="83">
        <v>0</v>
      </c>
      <c r="CV37" s="83">
        <v>0</v>
      </c>
      <c r="CW37" s="83">
        <v>0</v>
      </c>
      <c r="CX37" s="83">
        <v>0</v>
      </c>
      <c r="CY37" s="83">
        <v>0</v>
      </c>
      <c r="CZ37" s="83">
        <v>0</v>
      </c>
      <c r="DA37" s="83">
        <v>0</v>
      </c>
      <c r="DB37" s="83">
        <v>0</v>
      </c>
      <c r="DC37" s="83">
        <v>0</v>
      </c>
      <c r="DD37" s="83">
        <v>0</v>
      </c>
      <c r="DE37" s="83">
        <v>0</v>
      </c>
      <c r="DF37" s="83">
        <v>0</v>
      </c>
      <c r="DG37" s="83">
        <v>0</v>
      </c>
      <c r="DH37" s="83">
        <v>0</v>
      </c>
      <c r="DI37" s="83">
        <v>0</v>
      </c>
    </row>
    <row r="38" spans="1:113" ht="19.5" customHeight="1">
      <c r="A38" s="81" t="s">
        <v>38</v>
      </c>
      <c r="B38" s="81" t="s">
        <v>38</v>
      </c>
      <c r="C38" s="81" t="s">
        <v>38</v>
      </c>
      <c r="D38" s="81" t="s">
        <v>351</v>
      </c>
      <c r="E38" s="82">
        <f t="shared" si="0"/>
        <v>3383.42</v>
      </c>
      <c r="F38" s="82">
        <v>3383.42</v>
      </c>
      <c r="G38" s="82">
        <v>0</v>
      </c>
      <c r="H38" s="82">
        <v>1357.43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3">
        <v>0</v>
      </c>
      <c r="P38" s="83">
        <v>0</v>
      </c>
      <c r="Q38" s="83">
        <v>2025.99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3">
        <v>0</v>
      </c>
      <c r="AF38" s="83">
        <v>0</v>
      </c>
      <c r="AG38" s="83">
        <v>0</v>
      </c>
      <c r="AH38" s="83">
        <v>0</v>
      </c>
      <c r="AI38" s="83">
        <v>0</v>
      </c>
      <c r="AJ38" s="83">
        <v>0</v>
      </c>
      <c r="AK38" s="83">
        <v>0</v>
      </c>
      <c r="AL38" s="83">
        <v>0</v>
      </c>
      <c r="AM38" s="83">
        <v>0</v>
      </c>
      <c r="AN38" s="83">
        <v>0</v>
      </c>
      <c r="AO38" s="83">
        <v>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3">
        <v>0</v>
      </c>
      <c r="AV38" s="83">
        <v>0</v>
      </c>
      <c r="AW38" s="83">
        <v>0</v>
      </c>
      <c r="AX38" s="83">
        <v>0</v>
      </c>
      <c r="AY38" s="83">
        <v>0</v>
      </c>
      <c r="AZ38" s="83">
        <v>0</v>
      </c>
      <c r="BA38" s="83">
        <v>0</v>
      </c>
      <c r="BB38" s="83">
        <v>0</v>
      </c>
      <c r="BC38" s="83">
        <v>0</v>
      </c>
      <c r="BD38" s="83">
        <v>0</v>
      </c>
      <c r="BE38" s="83">
        <v>0</v>
      </c>
      <c r="BF38" s="83">
        <v>0</v>
      </c>
      <c r="BG38" s="83">
        <v>0</v>
      </c>
      <c r="BH38" s="83">
        <v>0</v>
      </c>
      <c r="BI38" s="83">
        <v>0</v>
      </c>
      <c r="BJ38" s="83">
        <v>0</v>
      </c>
      <c r="BK38" s="83">
        <v>0</v>
      </c>
      <c r="BL38" s="83">
        <v>0</v>
      </c>
      <c r="BM38" s="83">
        <v>0</v>
      </c>
      <c r="BN38" s="83">
        <v>0</v>
      </c>
      <c r="BO38" s="83">
        <v>0</v>
      </c>
      <c r="BP38" s="83">
        <v>0</v>
      </c>
      <c r="BQ38" s="83">
        <v>0</v>
      </c>
      <c r="BR38" s="83">
        <v>0</v>
      </c>
      <c r="BS38" s="83">
        <v>0</v>
      </c>
      <c r="BT38" s="83">
        <v>0</v>
      </c>
      <c r="BU38" s="83">
        <v>0</v>
      </c>
      <c r="BV38" s="83">
        <v>0</v>
      </c>
      <c r="BW38" s="83">
        <v>0</v>
      </c>
      <c r="BX38" s="83">
        <v>0</v>
      </c>
      <c r="BY38" s="83">
        <v>0</v>
      </c>
      <c r="BZ38" s="83">
        <v>0</v>
      </c>
      <c r="CA38" s="83">
        <v>0</v>
      </c>
      <c r="CB38" s="83">
        <v>0</v>
      </c>
      <c r="CC38" s="83">
        <v>0</v>
      </c>
      <c r="CD38" s="83">
        <v>0</v>
      </c>
      <c r="CE38" s="83">
        <v>0</v>
      </c>
      <c r="CF38" s="83">
        <v>0</v>
      </c>
      <c r="CG38" s="83">
        <v>0</v>
      </c>
      <c r="CH38" s="83">
        <v>0</v>
      </c>
      <c r="CI38" s="83">
        <v>0</v>
      </c>
      <c r="CJ38" s="83">
        <v>0</v>
      </c>
      <c r="CK38" s="83">
        <v>0</v>
      </c>
      <c r="CL38" s="83">
        <v>0</v>
      </c>
      <c r="CM38" s="83">
        <v>0</v>
      </c>
      <c r="CN38" s="83">
        <v>0</v>
      </c>
      <c r="CO38" s="83">
        <v>0</v>
      </c>
      <c r="CP38" s="83">
        <v>0</v>
      </c>
      <c r="CQ38" s="83">
        <v>0</v>
      </c>
      <c r="CR38" s="83">
        <v>0</v>
      </c>
      <c r="CS38" s="83">
        <v>0</v>
      </c>
      <c r="CT38" s="83">
        <v>0</v>
      </c>
      <c r="CU38" s="83">
        <v>0</v>
      </c>
      <c r="CV38" s="83">
        <v>0</v>
      </c>
      <c r="CW38" s="83">
        <v>0</v>
      </c>
      <c r="CX38" s="83">
        <v>0</v>
      </c>
      <c r="CY38" s="83">
        <v>0</v>
      </c>
      <c r="CZ38" s="83">
        <v>0</v>
      </c>
      <c r="DA38" s="83">
        <v>0</v>
      </c>
      <c r="DB38" s="83">
        <v>0</v>
      </c>
      <c r="DC38" s="83">
        <v>0</v>
      </c>
      <c r="DD38" s="83">
        <v>0</v>
      </c>
      <c r="DE38" s="83">
        <v>0</v>
      </c>
      <c r="DF38" s="83">
        <v>0</v>
      </c>
      <c r="DG38" s="83">
        <v>0</v>
      </c>
      <c r="DH38" s="83">
        <v>0</v>
      </c>
      <c r="DI38" s="83">
        <v>0</v>
      </c>
    </row>
    <row r="39" spans="1:113" ht="19.5" customHeight="1">
      <c r="A39" s="81" t="s">
        <v>38</v>
      </c>
      <c r="B39" s="81" t="s">
        <v>38</v>
      </c>
      <c r="C39" s="81" t="s">
        <v>38</v>
      </c>
      <c r="D39" s="81" t="s">
        <v>352</v>
      </c>
      <c r="E39" s="82">
        <f t="shared" si="0"/>
        <v>3383.42</v>
      </c>
      <c r="F39" s="82">
        <v>3383.42</v>
      </c>
      <c r="G39" s="82">
        <v>0</v>
      </c>
      <c r="H39" s="82">
        <v>1357.43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3">
        <v>0</v>
      </c>
      <c r="P39" s="83">
        <v>0</v>
      </c>
      <c r="Q39" s="83">
        <v>2025.99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83">
        <v>0</v>
      </c>
      <c r="AG39" s="83">
        <v>0</v>
      </c>
      <c r="AH39" s="83">
        <v>0</v>
      </c>
      <c r="AI39" s="83">
        <v>0</v>
      </c>
      <c r="AJ39" s="83">
        <v>0</v>
      </c>
      <c r="AK39" s="83">
        <v>0</v>
      </c>
      <c r="AL39" s="83">
        <v>0</v>
      </c>
      <c r="AM39" s="83">
        <v>0</v>
      </c>
      <c r="AN39" s="83">
        <v>0</v>
      </c>
      <c r="AO39" s="83">
        <v>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3">
        <v>0</v>
      </c>
      <c r="AV39" s="83">
        <v>0</v>
      </c>
      <c r="AW39" s="83">
        <v>0</v>
      </c>
      <c r="AX39" s="83">
        <v>0</v>
      </c>
      <c r="AY39" s="83">
        <v>0</v>
      </c>
      <c r="AZ39" s="83">
        <v>0</v>
      </c>
      <c r="BA39" s="83">
        <v>0</v>
      </c>
      <c r="BB39" s="83">
        <v>0</v>
      </c>
      <c r="BC39" s="83">
        <v>0</v>
      </c>
      <c r="BD39" s="83">
        <v>0</v>
      </c>
      <c r="BE39" s="83">
        <v>0</v>
      </c>
      <c r="BF39" s="83">
        <v>0</v>
      </c>
      <c r="BG39" s="83">
        <v>0</v>
      </c>
      <c r="BH39" s="83">
        <v>0</v>
      </c>
      <c r="BI39" s="83">
        <v>0</v>
      </c>
      <c r="BJ39" s="83">
        <v>0</v>
      </c>
      <c r="BK39" s="83">
        <v>0</v>
      </c>
      <c r="BL39" s="83">
        <v>0</v>
      </c>
      <c r="BM39" s="83">
        <v>0</v>
      </c>
      <c r="BN39" s="83">
        <v>0</v>
      </c>
      <c r="BO39" s="83">
        <v>0</v>
      </c>
      <c r="BP39" s="83">
        <v>0</v>
      </c>
      <c r="BQ39" s="83">
        <v>0</v>
      </c>
      <c r="BR39" s="83">
        <v>0</v>
      </c>
      <c r="BS39" s="83">
        <v>0</v>
      </c>
      <c r="BT39" s="83">
        <v>0</v>
      </c>
      <c r="BU39" s="83">
        <v>0</v>
      </c>
      <c r="BV39" s="83">
        <v>0</v>
      </c>
      <c r="BW39" s="83">
        <v>0</v>
      </c>
      <c r="BX39" s="83">
        <v>0</v>
      </c>
      <c r="BY39" s="83">
        <v>0</v>
      </c>
      <c r="BZ39" s="83">
        <v>0</v>
      </c>
      <c r="CA39" s="83">
        <v>0</v>
      </c>
      <c r="CB39" s="83">
        <v>0</v>
      </c>
      <c r="CC39" s="83">
        <v>0</v>
      </c>
      <c r="CD39" s="83">
        <v>0</v>
      </c>
      <c r="CE39" s="83">
        <v>0</v>
      </c>
      <c r="CF39" s="83">
        <v>0</v>
      </c>
      <c r="CG39" s="83">
        <v>0</v>
      </c>
      <c r="CH39" s="83">
        <v>0</v>
      </c>
      <c r="CI39" s="83">
        <v>0</v>
      </c>
      <c r="CJ39" s="83">
        <v>0</v>
      </c>
      <c r="CK39" s="83">
        <v>0</v>
      </c>
      <c r="CL39" s="83">
        <v>0</v>
      </c>
      <c r="CM39" s="83">
        <v>0</v>
      </c>
      <c r="CN39" s="83">
        <v>0</v>
      </c>
      <c r="CO39" s="83">
        <v>0</v>
      </c>
      <c r="CP39" s="83">
        <v>0</v>
      </c>
      <c r="CQ39" s="83">
        <v>0</v>
      </c>
      <c r="CR39" s="83">
        <v>0</v>
      </c>
      <c r="CS39" s="83">
        <v>0</v>
      </c>
      <c r="CT39" s="83">
        <v>0</v>
      </c>
      <c r="CU39" s="83">
        <v>0</v>
      </c>
      <c r="CV39" s="83">
        <v>0</v>
      </c>
      <c r="CW39" s="83">
        <v>0</v>
      </c>
      <c r="CX39" s="83">
        <v>0</v>
      </c>
      <c r="CY39" s="83">
        <v>0</v>
      </c>
      <c r="CZ39" s="83">
        <v>0</v>
      </c>
      <c r="DA39" s="83">
        <v>0</v>
      </c>
      <c r="DB39" s="83">
        <v>0</v>
      </c>
      <c r="DC39" s="83">
        <v>0</v>
      </c>
      <c r="DD39" s="83">
        <v>0</v>
      </c>
      <c r="DE39" s="83">
        <v>0</v>
      </c>
      <c r="DF39" s="83">
        <v>0</v>
      </c>
      <c r="DG39" s="83">
        <v>0</v>
      </c>
      <c r="DH39" s="83">
        <v>0</v>
      </c>
      <c r="DI39" s="83">
        <v>0</v>
      </c>
    </row>
    <row r="40" spans="1:113" ht="19.5" customHeight="1">
      <c r="A40" s="81" t="s">
        <v>113</v>
      </c>
      <c r="B40" s="81" t="s">
        <v>87</v>
      </c>
      <c r="C40" s="81" t="s">
        <v>88</v>
      </c>
      <c r="D40" s="81" t="s">
        <v>114</v>
      </c>
      <c r="E40" s="82">
        <f t="shared" si="0"/>
        <v>2025.99</v>
      </c>
      <c r="F40" s="82">
        <v>2025.99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3">
        <v>0</v>
      </c>
      <c r="P40" s="83">
        <v>0</v>
      </c>
      <c r="Q40" s="83">
        <v>2025.99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3">
        <v>0</v>
      </c>
      <c r="AB40" s="83">
        <v>0</v>
      </c>
      <c r="AC40" s="83">
        <v>0</v>
      </c>
      <c r="AD40" s="83">
        <v>0</v>
      </c>
      <c r="AE40" s="83">
        <v>0</v>
      </c>
      <c r="AF40" s="83">
        <v>0</v>
      </c>
      <c r="AG40" s="83">
        <v>0</v>
      </c>
      <c r="AH40" s="83">
        <v>0</v>
      </c>
      <c r="AI40" s="83">
        <v>0</v>
      </c>
      <c r="AJ40" s="83">
        <v>0</v>
      </c>
      <c r="AK40" s="83">
        <v>0</v>
      </c>
      <c r="AL40" s="83">
        <v>0</v>
      </c>
      <c r="AM40" s="83">
        <v>0</v>
      </c>
      <c r="AN40" s="83">
        <v>0</v>
      </c>
      <c r="AO40" s="83">
        <v>0</v>
      </c>
      <c r="AP40" s="83">
        <v>0</v>
      </c>
      <c r="AQ40" s="83">
        <v>0</v>
      </c>
      <c r="AR40" s="83">
        <v>0</v>
      </c>
      <c r="AS40" s="83">
        <v>0</v>
      </c>
      <c r="AT40" s="83">
        <v>0</v>
      </c>
      <c r="AU40" s="83">
        <v>0</v>
      </c>
      <c r="AV40" s="83">
        <v>0</v>
      </c>
      <c r="AW40" s="83">
        <v>0</v>
      </c>
      <c r="AX40" s="83">
        <v>0</v>
      </c>
      <c r="AY40" s="83">
        <v>0</v>
      </c>
      <c r="AZ40" s="83">
        <v>0</v>
      </c>
      <c r="BA40" s="83">
        <v>0</v>
      </c>
      <c r="BB40" s="83">
        <v>0</v>
      </c>
      <c r="BC40" s="83">
        <v>0</v>
      </c>
      <c r="BD40" s="83">
        <v>0</v>
      </c>
      <c r="BE40" s="83">
        <v>0</v>
      </c>
      <c r="BF40" s="83">
        <v>0</v>
      </c>
      <c r="BG40" s="83">
        <v>0</v>
      </c>
      <c r="BH40" s="83">
        <v>0</v>
      </c>
      <c r="BI40" s="83">
        <v>0</v>
      </c>
      <c r="BJ40" s="83">
        <v>0</v>
      </c>
      <c r="BK40" s="83">
        <v>0</v>
      </c>
      <c r="BL40" s="83">
        <v>0</v>
      </c>
      <c r="BM40" s="83">
        <v>0</v>
      </c>
      <c r="BN40" s="83">
        <v>0</v>
      </c>
      <c r="BO40" s="83">
        <v>0</v>
      </c>
      <c r="BP40" s="83">
        <v>0</v>
      </c>
      <c r="BQ40" s="83">
        <v>0</v>
      </c>
      <c r="BR40" s="83">
        <v>0</v>
      </c>
      <c r="BS40" s="83">
        <v>0</v>
      </c>
      <c r="BT40" s="83">
        <v>0</v>
      </c>
      <c r="BU40" s="83">
        <v>0</v>
      </c>
      <c r="BV40" s="83">
        <v>0</v>
      </c>
      <c r="BW40" s="83">
        <v>0</v>
      </c>
      <c r="BX40" s="83">
        <v>0</v>
      </c>
      <c r="BY40" s="83">
        <v>0</v>
      </c>
      <c r="BZ40" s="83">
        <v>0</v>
      </c>
      <c r="CA40" s="83">
        <v>0</v>
      </c>
      <c r="CB40" s="83">
        <v>0</v>
      </c>
      <c r="CC40" s="83">
        <v>0</v>
      </c>
      <c r="CD40" s="83">
        <v>0</v>
      </c>
      <c r="CE40" s="83">
        <v>0</v>
      </c>
      <c r="CF40" s="83">
        <v>0</v>
      </c>
      <c r="CG40" s="83">
        <v>0</v>
      </c>
      <c r="CH40" s="83">
        <v>0</v>
      </c>
      <c r="CI40" s="83">
        <v>0</v>
      </c>
      <c r="CJ40" s="83">
        <v>0</v>
      </c>
      <c r="CK40" s="83">
        <v>0</v>
      </c>
      <c r="CL40" s="83">
        <v>0</v>
      </c>
      <c r="CM40" s="83">
        <v>0</v>
      </c>
      <c r="CN40" s="83">
        <v>0</v>
      </c>
      <c r="CO40" s="83">
        <v>0</v>
      </c>
      <c r="CP40" s="83">
        <v>0</v>
      </c>
      <c r="CQ40" s="83">
        <v>0</v>
      </c>
      <c r="CR40" s="83">
        <v>0</v>
      </c>
      <c r="CS40" s="83">
        <v>0</v>
      </c>
      <c r="CT40" s="83">
        <v>0</v>
      </c>
      <c r="CU40" s="83">
        <v>0</v>
      </c>
      <c r="CV40" s="83">
        <v>0</v>
      </c>
      <c r="CW40" s="83">
        <v>0</v>
      </c>
      <c r="CX40" s="83">
        <v>0</v>
      </c>
      <c r="CY40" s="83">
        <v>0</v>
      </c>
      <c r="CZ40" s="83">
        <v>0</v>
      </c>
      <c r="DA40" s="83">
        <v>0</v>
      </c>
      <c r="DB40" s="83">
        <v>0</v>
      </c>
      <c r="DC40" s="83">
        <v>0</v>
      </c>
      <c r="DD40" s="83">
        <v>0</v>
      </c>
      <c r="DE40" s="83">
        <v>0</v>
      </c>
      <c r="DF40" s="83">
        <v>0</v>
      </c>
      <c r="DG40" s="83">
        <v>0</v>
      </c>
      <c r="DH40" s="83">
        <v>0</v>
      </c>
      <c r="DI40" s="83">
        <v>0</v>
      </c>
    </row>
    <row r="41" spans="1:113" ht="19.5" customHeight="1">
      <c r="A41" s="81" t="s">
        <v>113</v>
      </c>
      <c r="B41" s="81" t="s">
        <v>87</v>
      </c>
      <c r="C41" s="81" t="s">
        <v>97</v>
      </c>
      <c r="D41" s="81" t="s">
        <v>115</v>
      </c>
      <c r="E41" s="82">
        <f t="shared" si="0"/>
        <v>1357.43</v>
      </c>
      <c r="F41" s="82">
        <v>1357.43</v>
      </c>
      <c r="G41" s="82">
        <v>0</v>
      </c>
      <c r="H41" s="82">
        <v>1357.43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0</v>
      </c>
      <c r="AC41" s="83">
        <v>0</v>
      </c>
      <c r="AD41" s="83">
        <v>0</v>
      </c>
      <c r="AE41" s="83">
        <v>0</v>
      </c>
      <c r="AF41" s="83">
        <v>0</v>
      </c>
      <c r="AG41" s="83">
        <v>0</v>
      </c>
      <c r="AH41" s="83">
        <v>0</v>
      </c>
      <c r="AI41" s="83">
        <v>0</v>
      </c>
      <c r="AJ41" s="83">
        <v>0</v>
      </c>
      <c r="AK41" s="83">
        <v>0</v>
      </c>
      <c r="AL41" s="83">
        <v>0</v>
      </c>
      <c r="AM41" s="83">
        <v>0</v>
      </c>
      <c r="AN41" s="83">
        <v>0</v>
      </c>
      <c r="AO41" s="83">
        <v>0</v>
      </c>
      <c r="AP41" s="83">
        <v>0</v>
      </c>
      <c r="AQ41" s="83">
        <v>0</v>
      </c>
      <c r="AR41" s="83">
        <v>0</v>
      </c>
      <c r="AS41" s="83">
        <v>0</v>
      </c>
      <c r="AT41" s="83">
        <v>0</v>
      </c>
      <c r="AU41" s="83">
        <v>0</v>
      </c>
      <c r="AV41" s="83">
        <v>0</v>
      </c>
      <c r="AW41" s="83">
        <v>0</v>
      </c>
      <c r="AX41" s="83">
        <v>0</v>
      </c>
      <c r="AY41" s="83">
        <v>0</v>
      </c>
      <c r="AZ41" s="83">
        <v>0</v>
      </c>
      <c r="BA41" s="83">
        <v>0</v>
      </c>
      <c r="BB41" s="83">
        <v>0</v>
      </c>
      <c r="BC41" s="83">
        <v>0</v>
      </c>
      <c r="BD41" s="83">
        <v>0</v>
      </c>
      <c r="BE41" s="83">
        <v>0</v>
      </c>
      <c r="BF41" s="83">
        <v>0</v>
      </c>
      <c r="BG41" s="83">
        <v>0</v>
      </c>
      <c r="BH41" s="83">
        <v>0</v>
      </c>
      <c r="BI41" s="83">
        <v>0</v>
      </c>
      <c r="BJ41" s="83">
        <v>0</v>
      </c>
      <c r="BK41" s="83">
        <v>0</v>
      </c>
      <c r="BL41" s="83">
        <v>0</v>
      </c>
      <c r="BM41" s="83">
        <v>0</v>
      </c>
      <c r="BN41" s="83">
        <v>0</v>
      </c>
      <c r="BO41" s="83">
        <v>0</v>
      </c>
      <c r="BP41" s="83">
        <v>0</v>
      </c>
      <c r="BQ41" s="83">
        <v>0</v>
      </c>
      <c r="BR41" s="83">
        <v>0</v>
      </c>
      <c r="BS41" s="83">
        <v>0</v>
      </c>
      <c r="BT41" s="83">
        <v>0</v>
      </c>
      <c r="BU41" s="83">
        <v>0</v>
      </c>
      <c r="BV41" s="83">
        <v>0</v>
      </c>
      <c r="BW41" s="83">
        <v>0</v>
      </c>
      <c r="BX41" s="83">
        <v>0</v>
      </c>
      <c r="BY41" s="83">
        <v>0</v>
      </c>
      <c r="BZ41" s="83">
        <v>0</v>
      </c>
      <c r="CA41" s="83">
        <v>0</v>
      </c>
      <c r="CB41" s="83">
        <v>0</v>
      </c>
      <c r="CC41" s="83">
        <v>0</v>
      </c>
      <c r="CD41" s="83">
        <v>0</v>
      </c>
      <c r="CE41" s="83">
        <v>0</v>
      </c>
      <c r="CF41" s="83">
        <v>0</v>
      </c>
      <c r="CG41" s="83">
        <v>0</v>
      </c>
      <c r="CH41" s="83">
        <v>0</v>
      </c>
      <c r="CI41" s="83">
        <v>0</v>
      </c>
      <c r="CJ41" s="83">
        <v>0</v>
      </c>
      <c r="CK41" s="83">
        <v>0</v>
      </c>
      <c r="CL41" s="83">
        <v>0</v>
      </c>
      <c r="CM41" s="83">
        <v>0</v>
      </c>
      <c r="CN41" s="83">
        <v>0</v>
      </c>
      <c r="CO41" s="83">
        <v>0</v>
      </c>
      <c r="CP41" s="83">
        <v>0</v>
      </c>
      <c r="CQ41" s="83">
        <v>0</v>
      </c>
      <c r="CR41" s="83">
        <v>0</v>
      </c>
      <c r="CS41" s="83">
        <v>0</v>
      </c>
      <c r="CT41" s="83">
        <v>0</v>
      </c>
      <c r="CU41" s="83">
        <v>0</v>
      </c>
      <c r="CV41" s="83">
        <v>0</v>
      </c>
      <c r="CW41" s="83">
        <v>0</v>
      </c>
      <c r="CX41" s="83">
        <v>0</v>
      </c>
      <c r="CY41" s="83">
        <v>0</v>
      </c>
      <c r="CZ41" s="83">
        <v>0</v>
      </c>
      <c r="DA41" s="83">
        <v>0</v>
      </c>
      <c r="DB41" s="83">
        <v>0</v>
      </c>
      <c r="DC41" s="83">
        <v>0</v>
      </c>
      <c r="DD41" s="83">
        <v>0</v>
      </c>
      <c r="DE41" s="83">
        <v>0</v>
      </c>
      <c r="DF41" s="83">
        <v>0</v>
      </c>
      <c r="DG41" s="83">
        <v>0</v>
      </c>
      <c r="DH41" s="83">
        <v>0</v>
      </c>
      <c r="DI41" s="83">
        <v>0</v>
      </c>
    </row>
  </sheetData>
  <sheetProtection/>
  <mergeCells count="123">
    <mergeCell ref="CV5:CV6"/>
    <mergeCell ref="CW5:CW6"/>
    <mergeCell ref="CP5:CP6"/>
    <mergeCell ref="CS5:CS6"/>
    <mergeCell ref="CQ5:CQ6"/>
    <mergeCell ref="CR5:CR6"/>
    <mergeCell ref="CT5:CT6"/>
    <mergeCell ref="CU5:CU6"/>
    <mergeCell ref="CM5:CM6"/>
    <mergeCell ref="CN5:CN6"/>
    <mergeCell ref="CO5:CO6"/>
    <mergeCell ref="A5:C5"/>
    <mergeCell ref="D5:D6"/>
    <mergeCell ref="A4:D4"/>
    <mergeCell ref="CG5:CG6"/>
    <mergeCell ref="CH5:CH6"/>
    <mergeCell ref="CK5:CK6"/>
    <mergeCell ref="CI5:CI6"/>
    <mergeCell ref="CJ5:CJ6"/>
    <mergeCell ref="CL5:CL6"/>
    <mergeCell ref="BV5:BV6"/>
    <mergeCell ref="BW5:BW6"/>
    <mergeCell ref="BX5:BX6"/>
    <mergeCell ref="BY5:BY6"/>
    <mergeCell ref="BZ5:BZ6"/>
    <mergeCell ref="CC5:CC6"/>
    <mergeCell ref="CA5:CA6"/>
    <mergeCell ref="CB5:CB6"/>
    <mergeCell ref="BN5:BN6"/>
    <mergeCell ref="BO5:BO6"/>
    <mergeCell ref="BP5:BP6"/>
    <mergeCell ref="BQ5:BQ6"/>
    <mergeCell ref="BR5:BR6"/>
    <mergeCell ref="BU5:BU6"/>
    <mergeCell ref="BS5:BS6"/>
    <mergeCell ref="BT5:BT6"/>
    <mergeCell ref="BF5:BF6"/>
    <mergeCell ref="BG5:BG6"/>
    <mergeCell ref="BH5:BH6"/>
    <mergeCell ref="BI5:BI6"/>
    <mergeCell ref="BJ5:BJ6"/>
    <mergeCell ref="BM5:BM6"/>
    <mergeCell ref="BK5:BK6"/>
    <mergeCell ref="BL5:BL6"/>
    <mergeCell ref="AX5:AX6"/>
    <mergeCell ref="AY5:AY6"/>
    <mergeCell ref="AZ5:AZ6"/>
    <mergeCell ref="BA5:BA6"/>
    <mergeCell ref="BB5:BB6"/>
    <mergeCell ref="BE5:BE6"/>
    <mergeCell ref="BC5:BC6"/>
    <mergeCell ref="BD5:BD6"/>
    <mergeCell ref="AQ5:AQ6"/>
    <mergeCell ref="AR5:AR6"/>
    <mergeCell ref="AS5:AS6"/>
    <mergeCell ref="AT5:AT6"/>
    <mergeCell ref="AW5:AW6"/>
    <mergeCell ref="AU5:AU6"/>
    <mergeCell ref="AV5:AV6"/>
    <mergeCell ref="AK5:AK6"/>
    <mergeCell ref="AL5:AL6"/>
    <mergeCell ref="AO5:AO6"/>
    <mergeCell ref="AM5:AM6"/>
    <mergeCell ref="AN5:AN6"/>
    <mergeCell ref="AP5:AP6"/>
    <mergeCell ref="AF5:AF6"/>
    <mergeCell ref="AE5:AE6"/>
    <mergeCell ref="AG5:AG6"/>
    <mergeCell ref="AH5:AH6"/>
    <mergeCell ref="AI5:AI6"/>
    <mergeCell ref="AJ5:AJ6"/>
    <mergeCell ref="X5:X6"/>
    <mergeCell ref="Z5:Z6"/>
    <mergeCell ref="AA5:AA6"/>
    <mergeCell ref="AB5:AB6"/>
    <mergeCell ref="AC5:AC6"/>
    <mergeCell ref="AD5:AD6"/>
    <mergeCell ref="M5:M6"/>
    <mergeCell ref="Q5:Q6"/>
    <mergeCell ref="N5:N6"/>
    <mergeCell ref="O5:O6"/>
    <mergeCell ref="P5:P6"/>
    <mergeCell ref="V5:V6"/>
    <mergeCell ref="U5:U6"/>
    <mergeCell ref="F5:F6"/>
    <mergeCell ref="Y5:Y6"/>
    <mergeCell ref="G5:G6"/>
    <mergeCell ref="F4:S4"/>
    <mergeCell ref="K5:K6"/>
    <mergeCell ref="L5:L6"/>
    <mergeCell ref="H5:H6"/>
    <mergeCell ref="I5:I6"/>
    <mergeCell ref="J5:J6"/>
    <mergeCell ref="T4:AU4"/>
    <mergeCell ref="AV4:BG4"/>
    <mergeCell ref="BH4:BL4"/>
    <mergeCell ref="BM4:BY4"/>
    <mergeCell ref="A2:DI2"/>
    <mergeCell ref="E4:E6"/>
    <mergeCell ref="W5:W6"/>
    <mergeCell ref="R5:R6"/>
    <mergeCell ref="S5:S6"/>
    <mergeCell ref="T5:T6"/>
    <mergeCell ref="DE5:DE6"/>
    <mergeCell ref="CX5:CX6"/>
    <mergeCell ref="DD4:DI4"/>
    <mergeCell ref="BZ4:CQ4"/>
    <mergeCell ref="CR4:CT4"/>
    <mergeCell ref="CU4:CZ4"/>
    <mergeCell ref="DA4:DC4"/>
    <mergeCell ref="CD5:CD6"/>
    <mergeCell ref="CE5:CE6"/>
    <mergeCell ref="CF5:CF6"/>
    <mergeCell ref="DI5:DI6"/>
    <mergeCell ref="DA5:DA6"/>
    <mergeCell ref="CY5:CY6"/>
    <mergeCell ref="CZ5:CZ6"/>
    <mergeCell ref="DF5:DF6"/>
    <mergeCell ref="DG5:DG6"/>
    <mergeCell ref="DH5:DH6"/>
    <mergeCell ref="DB5:DB6"/>
    <mergeCell ref="DC5:DC6"/>
    <mergeCell ref="DD5:D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0"/>
      <c r="B1" s="10"/>
      <c r="C1" s="10"/>
      <c r="D1" s="84"/>
      <c r="E1" s="10"/>
      <c r="F1" s="10"/>
      <c r="G1" s="8" t="s">
        <v>353</v>
      </c>
    </row>
    <row r="2" spans="1:7" ht="25.5" customHeight="1">
      <c r="A2" s="93" t="s">
        <v>354</v>
      </c>
      <c r="B2" s="93"/>
      <c r="C2" s="93"/>
      <c r="D2" s="93"/>
      <c r="E2" s="93"/>
      <c r="F2" s="93"/>
      <c r="G2" s="93"/>
    </row>
    <row r="3" spans="1:7" ht="19.5" customHeight="1">
      <c r="A3" s="31" t="s">
        <v>0</v>
      </c>
      <c r="B3" s="31"/>
      <c r="C3" s="31"/>
      <c r="D3" s="31"/>
      <c r="E3" s="32"/>
      <c r="F3" s="32"/>
      <c r="G3" s="11" t="s">
        <v>5</v>
      </c>
    </row>
    <row r="4" spans="1:7" ht="19.5" customHeight="1">
      <c r="A4" s="133" t="s">
        <v>355</v>
      </c>
      <c r="B4" s="151"/>
      <c r="C4" s="151"/>
      <c r="D4" s="134"/>
      <c r="E4" s="101" t="s">
        <v>149</v>
      </c>
      <c r="F4" s="102"/>
      <c r="G4" s="102"/>
    </row>
    <row r="5" spans="1:7" ht="19.5" customHeight="1">
      <c r="A5" s="106" t="s">
        <v>68</v>
      </c>
      <c r="B5" s="108"/>
      <c r="C5" s="138" t="s">
        <v>69</v>
      </c>
      <c r="D5" s="98" t="s">
        <v>255</v>
      </c>
      <c r="E5" s="102" t="s">
        <v>58</v>
      </c>
      <c r="F5" s="112" t="s">
        <v>356</v>
      </c>
      <c r="G5" s="153" t="s">
        <v>357</v>
      </c>
    </row>
    <row r="6" spans="1:7" ht="33.75" customHeight="1">
      <c r="A6" s="36" t="s">
        <v>78</v>
      </c>
      <c r="B6" s="38" t="s">
        <v>79</v>
      </c>
      <c r="C6" s="132"/>
      <c r="D6" s="152"/>
      <c r="E6" s="97"/>
      <c r="F6" s="113"/>
      <c r="G6" s="140"/>
    </row>
    <row r="7" spans="1:7" ht="19.5" customHeight="1">
      <c r="A7" s="41" t="s">
        <v>38</v>
      </c>
      <c r="B7" s="81" t="s">
        <v>38</v>
      </c>
      <c r="C7" s="85" t="s">
        <v>38</v>
      </c>
      <c r="D7" s="41" t="s">
        <v>58</v>
      </c>
      <c r="E7" s="42">
        <f aca="true" t="shared" si="0" ref="E7:E70">SUM(F7:G7)</f>
        <v>34332.2</v>
      </c>
      <c r="F7" s="42">
        <v>23766.93</v>
      </c>
      <c r="G7" s="43">
        <v>10565.27</v>
      </c>
    </row>
    <row r="8" spans="1:7" ht="19.5" customHeight="1">
      <c r="A8" s="41" t="s">
        <v>38</v>
      </c>
      <c r="B8" s="81" t="s">
        <v>38</v>
      </c>
      <c r="C8" s="85" t="s">
        <v>38</v>
      </c>
      <c r="D8" s="41" t="s">
        <v>81</v>
      </c>
      <c r="E8" s="42">
        <f t="shared" si="0"/>
        <v>32388.510000000002</v>
      </c>
      <c r="F8" s="42">
        <v>22039.81</v>
      </c>
      <c r="G8" s="43">
        <v>10348.7</v>
      </c>
    </row>
    <row r="9" spans="1:7" ht="19.5" customHeight="1">
      <c r="A9" s="41" t="s">
        <v>38</v>
      </c>
      <c r="B9" s="81" t="s">
        <v>38</v>
      </c>
      <c r="C9" s="85" t="s">
        <v>38</v>
      </c>
      <c r="D9" s="41" t="s">
        <v>82</v>
      </c>
      <c r="E9" s="42">
        <f t="shared" si="0"/>
        <v>27807.309999999998</v>
      </c>
      <c r="F9" s="42">
        <v>18328.91</v>
      </c>
      <c r="G9" s="43">
        <v>9478.4</v>
      </c>
    </row>
    <row r="10" spans="1:7" ht="19.5" customHeight="1">
      <c r="A10" s="41" t="s">
        <v>38</v>
      </c>
      <c r="B10" s="81" t="s">
        <v>38</v>
      </c>
      <c r="C10" s="85" t="s">
        <v>38</v>
      </c>
      <c r="D10" s="41" t="s">
        <v>358</v>
      </c>
      <c r="E10" s="42">
        <f t="shared" si="0"/>
        <v>17794.72</v>
      </c>
      <c r="F10" s="42">
        <v>17794.72</v>
      </c>
      <c r="G10" s="43">
        <v>0</v>
      </c>
    </row>
    <row r="11" spans="1:7" ht="19.5" customHeight="1">
      <c r="A11" s="41" t="s">
        <v>359</v>
      </c>
      <c r="B11" s="81" t="s">
        <v>88</v>
      </c>
      <c r="C11" s="85" t="s">
        <v>85</v>
      </c>
      <c r="D11" s="41" t="s">
        <v>360</v>
      </c>
      <c r="E11" s="42">
        <f t="shared" si="0"/>
        <v>4483.93</v>
      </c>
      <c r="F11" s="42">
        <v>4483.93</v>
      </c>
      <c r="G11" s="43">
        <v>0</v>
      </c>
    </row>
    <row r="12" spans="1:7" ht="19.5" customHeight="1">
      <c r="A12" s="41" t="s">
        <v>359</v>
      </c>
      <c r="B12" s="81" t="s">
        <v>87</v>
      </c>
      <c r="C12" s="85" t="s">
        <v>85</v>
      </c>
      <c r="D12" s="41" t="s">
        <v>361</v>
      </c>
      <c r="E12" s="42">
        <f t="shared" si="0"/>
        <v>6760.49</v>
      </c>
      <c r="F12" s="42">
        <v>6760.49</v>
      </c>
      <c r="G12" s="43">
        <v>0</v>
      </c>
    </row>
    <row r="13" spans="1:7" ht="19.5" customHeight="1">
      <c r="A13" s="41" t="s">
        <v>359</v>
      </c>
      <c r="B13" s="81" t="s">
        <v>97</v>
      </c>
      <c r="C13" s="85" t="s">
        <v>85</v>
      </c>
      <c r="D13" s="41" t="s">
        <v>362</v>
      </c>
      <c r="E13" s="42">
        <f t="shared" si="0"/>
        <v>335.37</v>
      </c>
      <c r="F13" s="42">
        <v>335.37</v>
      </c>
      <c r="G13" s="43">
        <v>0</v>
      </c>
    </row>
    <row r="14" spans="1:7" ht="19.5" customHeight="1">
      <c r="A14" s="41" t="s">
        <v>359</v>
      </c>
      <c r="B14" s="81" t="s">
        <v>96</v>
      </c>
      <c r="C14" s="85" t="s">
        <v>85</v>
      </c>
      <c r="D14" s="41" t="s">
        <v>363</v>
      </c>
      <c r="E14" s="42">
        <f t="shared" si="0"/>
        <v>1938.26</v>
      </c>
      <c r="F14" s="42">
        <v>1938.26</v>
      </c>
      <c r="G14" s="43">
        <v>0</v>
      </c>
    </row>
    <row r="15" spans="1:7" ht="19.5" customHeight="1">
      <c r="A15" s="41" t="s">
        <v>359</v>
      </c>
      <c r="B15" s="81" t="s">
        <v>364</v>
      </c>
      <c r="C15" s="85" t="s">
        <v>85</v>
      </c>
      <c r="D15" s="41" t="s">
        <v>365</v>
      </c>
      <c r="E15" s="42">
        <f t="shared" si="0"/>
        <v>1280.59</v>
      </c>
      <c r="F15" s="42">
        <v>1280.59</v>
      </c>
      <c r="G15" s="43">
        <v>0</v>
      </c>
    </row>
    <row r="16" spans="1:7" ht="19.5" customHeight="1">
      <c r="A16" s="41" t="s">
        <v>359</v>
      </c>
      <c r="B16" s="81" t="s">
        <v>110</v>
      </c>
      <c r="C16" s="85" t="s">
        <v>85</v>
      </c>
      <c r="D16" s="41" t="s">
        <v>366</v>
      </c>
      <c r="E16" s="42">
        <f t="shared" si="0"/>
        <v>295.5</v>
      </c>
      <c r="F16" s="42">
        <v>295.5</v>
      </c>
      <c r="G16" s="43">
        <v>0</v>
      </c>
    </row>
    <row r="17" spans="1:7" ht="19.5" customHeight="1">
      <c r="A17" s="41" t="s">
        <v>359</v>
      </c>
      <c r="B17" s="81" t="s">
        <v>367</v>
      </c>
      <c r="C17" s="85" t="s">
        <v>85</v>
      </c>
      <c r="D17" s="41" t="s">
        <v>211</v>
      </c>
      <c r="E17" s="42">
        <f t="shared" si="0"/>
        <v>1538.81</v>
      </c>
      <c r="F17" s="42">
        <v>1538.81</v>
      </c>
      <c r="G17" s="43">
        <v>0</v>
      </c>
    </row>
    <row r="18" spans="1:7" ht="19.5" customHeight="1">
      <c r="A18" s="41" t="s">
        <v>359</v>
      </c>
      <c r="B18" s="81" t="s">
        <v>84</v>
      </c>
      <c r="C18" s="85" t="s">
        <v>85</v>
      </c>
      <c r="D18" s="41" t="s">
        <v>212</v>
      </c>
      <c r="E18" s="42">
        <f t="shared" si="0"/>
        <v>1161.77</v>
      </c>
      <c r="F18" s="42">
        <v>1161.77</v>
      </c>
      <c r="G18" s="43">
        <v>0</v>
      </c>
    </row>
    <row r="19" spans="1:7" ht="19.5" customHeight="1">
      <c r="A19" s="41" t="s">
        <v>38</v>
      </c>
      <c r="B19" s="81" t="s">
        <v>38</v>
      </c>
      <c r="C19" s="85" t="s">
        <v>38</v>
      </c>
      <c r="D19" s="41" t="s">
        <v>368</v>
      </c>
      <c r="E19" s="42">
        <f t="shared" si="0"/>
        <v>9478.4</v>
      </c>
      <c r="F19" s="42">
        <v>0</v>
      </c>
      <c r="G19" s="43">
        <v>9478.4</v>
      </c>
    </row>
    <row r="20" spans="1:7" ht="19.5" customHeight="1">
      <c r="A20" s="41" t="s">
        <v>369</v>
      </c>
      <c r="B20" s="81" t="s">
        <v>88</v>
      </c>
      <c r="C20" s="85" t="s">
        <v>85</v>
      </c>
      <c r="D20" s="41" t="s">
        <v>370</v>
      </c>
      <c r="E20" s="42">
        <f t="shared" si="0"/>
        <v>620.12</v>
      </c>
      <c r="F20" s="42">
        <v>0</v>
      </c>
      <c r="G20" s="43">
        <v>620.12</v>
      </c>
    </row>
    <row r="21" spans="1:7" ht="19.5" customHeight="1">
      <c r="A21" s="41" t="s">
        <v>369</v>
      </c>
      <c r="B21" s="81" t="s">
        <v>97</v>
      </c>
      <c r="C21" s="85" t="s">
        <v>85</v>
      </c>
      <c r="D21" s="41" t="s">
        <v>371</v>
      </c>
      <c r="E21" s="42">
        <f t="shared" si="0"/>
        <v>2.4</v>
      </c>
      <c r="F21" s="42">
        <v>0</v>
      </c>
      <c r="G21" s="43">
        <v>2.4</v>
      </c>
    </row>
    <row r="22" spans="1:7" ht="19.5" customHeight="1">
      <c r="A22" s="41" t="s">
        <v>369</v>
      </c>
      <c r="B22" s="81" t="s">
        <v>100</v>
      </c>
      <c r="C22" s="85" t="s">
        <v>85</v>
      </c>
      <c r="D22" s="41" t="s">
        <v>372</v>
      </c>
      <c r="E22" s="42">
        <f t="shared" si="0"/>
        <v>6.1</v>
      </c>
      <c r="F22" s="42">
        <v>0</v>
      </c>
      <c r="G22" s="43">
        <v>6.1</v>
      </c>
    </row>
    <row r="23" spans="1:7" ht="19.5" customHeight="1">
      <c r="A23" s="41" t="s">
        <v>369</v>
      </c>
      <c r="B23" s="81" t="s">
        <v>103</v>
      </c>
      <c r="C23" s="85" t="s">
        <v>85</v>
      </c>
      <c r="D23" s="41" t="s">
        <v>373</v>
      </c>
      <c r="E23" s="42">
        <f t="shared" si="0"/>
        <v>253</v>
      </c>
      <c r="F23" s="42">
        <v>0</v>
      </c>
      <c r="G23" s="43">
        <v>253</v>
      </c>
    </row>
    <row r="24" spans="1:7" ht="19.5" customHeight="1">
      <c r="A24" s="41" t="s">
        <v>369</v>
      </c>
      <c r="B24" s="81" t="s">
        <v>134</v>
      </c>
      <c r="C24" s="85" t="s">
        <v>85</v>
      </c>
      <c r="D24" s="41" t="s">
        <v>374</v>
      </c>
      <c r="E24" s="42">
        <f t="shared" si="0"/>
        <v>847</v>
      </c>
      <c r="F24" s="42">
        <v>0</v>
      </c>
      <c r="G24" s="43">
        <v>847</v>
      </c>
    </row>
    <row r="25" spans="1:7" ht="19.5" customHeight="1">
      <c r="A25" s="41" t="s">
        <v>369</v>
      </c>
      <c r="B25" s="81" t="s">
        <v>228</v>
      </c>
      <c r="C25" s="85" t="s">
        <v>85</v>
      </c>
      <c r="D25" s="41" t="s">
        <v>375</v>
      </c>
      <c r="E25" s="42">
        <f t="shared" si="0"/>
        <v>70.77</v>
      </c>
      <c r="F25" s="42">
        <v>0</v>
      </c>
      <c r="G25" s="43">
        <v>70.77</v>
      </c>
    </row>
    <row r="26" spans="1:7" ht="19.5" customHeight="1">
      <c r="A26" s="41" t="s">
        <v>369</v>
      </c>
      <c r="B26" s="81" t="s">
        <v>108</v>
      </c>
      <c r="C26" s="85" t="s">
        <v>85</v>
      </c>
      <c r="D26" s="41" t="s">
        <v>376</v>
      </c>
      <c r="E26" s="42">
        <f t="shared" si="0"/>
        <v>1926.74</v>
      </c>
      <c r="F26" s="42">
        <v>0</v>
      </c>
      <c r="G26" s="43">
        <v>1926.74</v>
      </c>
    </row>
    <row r="27" spans="1:7" ht="19.5" customHeight="1">
      <c r="A27" s="41" t="s">
        <v>369</v>
      </c>
      <c r="B27" s="81" t="s">
        <v>110</v>
      </c>
      <c r="C27" s="85" t="s">
        <v>85</v>
      </c>
      <c r="D27" s="41" t="s">
        <v>377</v>
      </c>
      <c r="E27" s="42">
        <f t="shared" si="0"/>
        <v>1690.05</v>
      </c>
      <c r="F27" s="42">
        <v>0</v>
      </c>
      <c r="G27" s="43">
        <v>1690.05</v>
      </c>
    </row>
    <row r="28" spans="1:7" ht="19.5" customHeight="1">
      <c r="A28" s="41" t="s">
        <v>369</v>
      </c>
      <c r="B28" s="81" t="s">
        <v>367</v>
      </c>
      <c r="C28" s="85" t="s">
        <v>85</v>
      </c>
      <c r="D28" s="41" t="s">
        <v>378</v>
      </c>
      <c r="E28" s="42">
        <f t="shared" si="0"/>
        <v>952.23</v>
      </c>
      <c r="F28" s="42">
        <v>0</v>
      </c>
      <c r="G28" s="43">
        <v>952.23</v>
      </c>
    </row>
    <row r="29" spans="1:7" ht="19.5" customHeight="1">
      <c r="A29" s="41" t="s">
        <v>369</v>
      </c>
      <c r="B29" s="81" t="s">
        <v>379</v>
      </c>
      <c r="C29" s="85" t="s">
        <v>85</v>
      </c>
      <c r="D29" s="41" t="s">
        <v>380</v>
      </c>
      <c r="E29" s="42">
        <f t="shared" si="0"/>
        <v>18.9</v>
      </c>
      <c r="F29" s="42">
        <v>0</v>
      </c>
      <c r="G29" s="43">
        <v>18.9</v>
      </c>
    </row>
    <row r="30" spans="1:7" ht="19.5" customHeight="1">
      <c r="A30" s="41" t="s">
        <v>369</v>
      </c>
      <c r="B30" s="81" t="s">
        <v>381</v>
      </c>
      <c r="C30" s="85" t="s">
        <v>85</v>
      </c>
      <c r="D30" s="41" t="s">
        <v>216</v>
      </c>
      <c r="E30" s="42">
        <f t="shared" si="0"/>
        <v>128.24</v>
      </c>
      <c r="F30" s="42">
        <v>0</v>
      </c>
      <c r="G30" s="43">
        <v>128.24</v>
      </c>
    </row>
    <row r="31" spans="1:7" ht="19.5" customHeight="1">
      <c r="A31" s="41" t="s">
        <v>369</v>
      </c>
      <c r="B31" s="81" t="s">
        <v>382</v>
      </c>
      <c r="C31" s="85" t="s">
        <v>85</v>
      </c>
      <c r="D31" s="41" t="s">
        <v>217</v>
      </c>
      <c r="E31" s="42">
        <f t="shared" si="0"/>
        <v>418.2</v>
      </c>
      <c r="F31" s="42">
        <v>0</v>
      </c>
      <c r="G31" s="43">
        <v>418.2</v>
      </c>
    </row>
    <row r="32" spans="1:7" ht="19.5" customHeight="1">
      <c r="A32" s="41" t="s">
        <v>369</v>
      </c>
      <c r="B32" s="81" t="s">
        <v>383</v>
      </c>
      <c r="C32" s="85" t="s">
        <v>85</v>
      </c>
      <c r="D32" s="41" t="s">
        <v>220</v>
      </c>
      <c r="E32" s="42">
        <f t="shared" si="0"/>
        <v>67</v>
      </c>
      <c r="F32" s="42">
        <v>0</v>
      </c>
      <c r="G32" s="43">
        <v>67</v>
      </c>
    </row>
    <row r="33" spans="1:7" ht="19.5" customHeight="1">
      <c r="A33" s="41" t="s">
        <v>369</v>
      </c>
      <c r="B33" s="81" t="s">
        <v>384</v>
      </c>
      <c r="C33" s="85" t="s">
        <v>85</v>
      </c>
      <c r="D33" s="41" t="s">
        <v>385</v>
      </c>
      <c r="E33" s="42">
        <f t="shared" si="0"/>
        <v>62.04</v>
      </c>
      <c r="F33" s="42">
        <v>0</v>
      </c>
      <c r="G33" s="43">
        <v>62.04</v>
      </c>
    </row>
    <row r="34" spans="1:7" ht="19.5" customHeight="1">
      <c r="A34" s="41" t="s">
        <v>369</v>
      </c>
      <c r="B34" s="81" t="s">
        <v>386</v>
      </c>
      <c r="C34" s="85" t="s">
        <v>85</v>
      </c>
      <c r="D34" s="41" t="s">
        <v>219</v>
      </c>
      <c r="E34" s="42">
        <f t="shared" si="0"/>
        <v>4</v>
      </c>
      <c r="F34" s="42">
        <v>0</v>
      </c>
      <c r="G34" s="43">
        <v>4</v>
      </c>
    </row>
    <row r="35" spans="1:7" ht="19.5" customHeight="1">
      <c r="A35" s="41" t="s">
        <v>369</v>
      </c>
      <c r="B35" s="81" t="s">
        <v>387</v>
      </c>
      <c r="C35" s="85" t="s">
        <v>85</v>
      </c>
      <c r="D35" s="41" t="s">
        <v>388</v>
      </c>
      <c r="E35" s="42">
        <f t="shared" si="0"/>
        <v>256.46</v>
      </c>
      <c r="F35" s="42">
        <v>0</v>
      </c>
      <c r="G35" s="43">
        <v>256.46</v>
      </c>
    </row>
    <row r="36" spans="1:7" ht="19.5" customHeight="1">
      <c r="A36" s="41" t="s">
        <v>369</v>
      </c>
      <c r="B36" s="81" t="s">
        <v>389</v>
      </c>
      <c r="C36" s="85" t="s">
        <v>85</v>
      </c>
      <c r="D36" s="41" t="s">
        <v>390</v>
      </c>
      <c r="E36" s="42">
        <f t="shared" si="0"/>
        <v>128.22</v>
      </c>
      <c r="F36" s="42">
        <v>0</v>
      </c>
      <c r="G36" s="43">
        <v>128.22</v>
      </c>
    </row>
    <row r="37" spans="1:7" ht="19.5" customHeight="1">
      <c r="A37" s="41" t="s">
        <v>369</v>
      </c>
      <c r="B37" s="81" t="s">
        <v>391</v>
      </c>
      <c r="C37" s="85" t="s">
        <v>85</v>
      </c>
      <c r="D37" s="41" t="s">
        <v>221</v>
      </c>
      <c r="E37" s="42">
        <f t="shared" si="0"/>
        <v>810</v>
      </c>
      <c r="F37" s="42">
        <v>0</v>
      </c>
      <c r="G37" s="43">
        <v>810</v>
      </c>
    </row>
    <row r="38" spans="1:7" ht="19.5" customHeight="1">
      <c r="A38" s="41" t="s">
        <v>369</v>
      </c>
      <c r="B38" s="81" t="s">
        <v>392</v>
      </c>
      <c r="C38" s="85" t="s">
        <v>85</v>
      </c>
      <c r="D38" s="41" t="s">
        <v>393</v>
      </c>
      <c r="E38" s="42">
        <f t="shared" si="0"/>
        <v>956.9</v>
      </c>
      <c r="F38" s="42">
        <v>0</v>
      </c>
      <c r="G38" s="43">
        <v>956.9</v>
      </c>
    </row>
    <row r="39" spans="1:7" ht="19.5" customHeight="1">
      <c r="A39" s="41" t="s">
        <v>369</v>
      </c>
      <c r="B39" s="81" t="s">
        <v>84</v>
      </c>
      <c r="C39" s="85" t="s">
        <v>85</v>
      </c>
      <c r="D39" s="41" t="s">
        <v>223</v>
      </c>
      <c r="E39" s="42">
        <f t="shared" si="0"/>
        <v>260.03</v>
      </c>
      <c r="F39" s="42">
        <v>0</v>
      </c>
      <c r="G39" s="43">
        <v>260.03</v>
      </c>
    </row>
    <row r="40" spans="1:7" ht="19.5" customHeight="1">
      <c r="A40" s="41" t="s">
        <v>38</v>
      </c>
      <c r="B40" s="81" t="s">
        <v>38</v>
      </c>
      <c r="C40" s="85" t="s">
        <v>38</v>
      </c>
      <c r="D40" s="41" t="s">
        <v>234</v>
      </c>
      <c r="E40" s="42">
        <f t="shared" si="0"/>
        <v>534.19</v>
      </c>
      <c r="F40" s="42">
        <v>534.19</v>
      </c>
      <c r="G40" s="43">
        <v>0</v>
      </c>
    </row>
    <row r="41" spans="1:7" ht="19.5" customHeight="1">
      <c r="A41" s="41" t="s">
        <v>394</v>
      </c>
      <c r="B41" s="81" t="s">
        <v>88</v>
      </c>
      <c r="C41" s="85" t="s">
        <v>85</v>
      </c>
      <c r="D41" s="41" t="s">
        <v>395</v>
      </c>
      <c r="E41" s="42">
        <f t="shared" si="0"/>
        <v>473.03</v>
      </c>
      <c r="F41" s="42">
        <v>473.03</v>
      </c>
      <c r="G41" s="43">
        <v>0</v>
      </c>
    </row>
    <row r="42" spans="1:7" ht="19.5" customHeight="1">
      <c r="A42" s="41" t="s">
        <v>394</v>
      </c>
      <c r="B42" s="81" t="s">
        <v>103</v>
      </c>
      <c r="C42" s="85" t="s">
        <v>85</v>
      </c>
      <c r="D42" s="41" t="s">
        <v>396</v>
      </c>
      <c r="E42" s="42">
        <f t="shared" si="0"/>
        <v>14.05</v>
      </c>
      <c r="F42" s="42">
        <v>14.05</v>
      </c>
      <c r="G42" s="43">
        <v>0</v>
      </c>
    </row>
    <row r="43" spans="1:7" ht="19.5" customHeight="1">
      <c r="A43" s="41" t="s">
        <v>394</v>
      </c>
      <c r="B43" s="81" t="s">
        <v>108</v>
      </c>
      <c r="C43" s="85" t="s">
        <v>85</v>
      </c>
      <c r="D43" s="41" t="s">
        <v>397</v>
      </c>
      <c r="E43" s="42">
        <f t="shared" si="0"/>
        <v>2.08</v>
      </c>
      <c r="F43" s="42">
        <v>2.08</v>
      </c>
      <c r="G43" s="43">
        <v>0</v>
      </c>
    </row>
    <row r="44" spans="1:7" ht="19.5" customHeight="1">
      <c r="A44" s="41" t="s">
        <v>394</v>
      </c>
      <c r="B44" s="81" t="s">
        <v>84</v>
      </c>
      <c r="C44" s="85" t="s">
        <v>85</v>
      </c>
      <c r="D44" s="41" t="s">
        <v>398</v>
      </c>
      <c r="E44" s="42">
        <f t="shared" si="0"/>
        <v>45.03</v>
      </c>
      <c r="F44" s="42">
        <v>45.03</v>
      </c>
      <c r="G44" s="43">
        <v>0</v>
      </c>
    </row>
    <row r="45" spans="1:7" ht="19.5" customHeight="1">
      <c r="A45" s="41" t="s">
        <v>38</v>
      </c>
      <c r="B45" s="81" t="s">
        <v>38</v>
      </c>
      <c r="C45" s="85" t="s">
        <v>38</v>
      </c>
      <c r="D45" s="41" t="s">
        <v>117</v>
      </c>
      <c r="E45" s="42">
        <f t="shared" si="0"/>
        <v>3081.32</v>
      </c>
      <c r="F45" s="42">
        <v>2493.69</v>
      </c>
      <c r="G45" s="43">
        <v>587.63</v>
      </c>
    </row>
    <row r="46" spans="1:7" ht="19.5" customHeight="1">
      <c r="A46" s="41" t="s">
        <v>38</v>
      </c>
      <c r="B46" s="81" t="s">
        <v>38</v>
      </c>
      <c r="C46" s="85" t="s">
        <v>38</v>
      </c>
      <c r="D46" s="41" t="s">
        <v>358</v>
      </c>
      <c r="E46" s="42">
        <f t="shared" si="0"/>
        <v>2493.42</v>
      </c>
      <c r="F46" s="42">
        <v>2493.42</v>
      </c>
      <c r="G46" s="43">
        <v>0</v>
      </c>
    </row>
    <row r="47" spans="1:7" ht="19.5" customHeight="1">
      <c r="A47" s="41" t="s">
        <v>359</v>
      </c>
      <c r="B47" s="81" t="s">
        <v>88</v>
      </c>
      <c r="C47" s="85" t="s">
        <v>118</v>
      </c>
      <c r="D47" s="41" t="s">
        <v>360</v>
      </c>
      <c r="E47" s="42">
        <f t="shared" si="0"/>
        <v>565.57</v>
      </c>
      <c r="F47" s="42">
        <v>565.57</v>
      </c>
      <c r="G47" s="43">
        <v>0</v>
      </c>
    </row>
    <row r="48" spans="1:7" ht="19.5" customHeight="1">
      <c r="A48" s="41" t="s">
        <v>359</v>
      </c>
      <c r="B48" s="81" t="s">
        <v>87</v>
      </c>
      <c r="C48" s="85" t="s">
        <v>118</v>
      </c>
      <c r="D48" s="41" t="s">
        <v>361</v>
      </c>
      <c r="E48" s="42">
        <f t="shared" si="0"/>
        <v>1045.48</v>
      </c>
      <c r="F48" s="42">
        <v>1045.48</v>
      </c>
      <c r="G48" s="43">
        <v>0</v>
      </c>
    </row>
    <row r="49" spans="1:7" ht="19.5" customHeight="1">
      <c r="A49" s="41" t="s">
        <v>359</v>
      </c>
      <c r="B49" s="81" t="s">
        <v>97</v>
      </c>
      <c r="C49" s="85" t="s">
        <v>118</v>
      </c>
      <c r="D49" s="41" t="s">
        <v>362</v>
      </c>
      <c r="E49" s="42">
        <f t="shared" si="0"/>
        <v>42.29</v>
      </c>
      <c r="F49" s="42">
        <v>42.29</v>
      </c>
      <c r="G49" s="43">
        <v>0</v>
      </c>
    </row>
    <row r="50" spans="1:7" ht="19.5" customHeight="1">
      <c r="A50" s="41" t="s">
        <v>359</v>
      </c>
      <c r="B50" s="81" t="s">
        <v>96</v>
      </c>
      <c r="C50" s="85" t="s">
        <v>118</v>
      </c>
      <c r="D50" s="41" t="s">
        <v>363</v>
      </c>
      <c r="E50" s="42">
        <f t="shared" si="0"/>
        <v>261.14</v>
      </c>
      <c r="F50" s="42">
        <v>261.14</v>
      </c>
      <c r="G50" s="43">
        <v>0</v>
      </c>
    </row>
    <row r="51" spans="1:7" ht="19.5" customHeight="1">
      <c r="A51" s="41" t="s">
        <v>359</v>
      </c>
      <c r="B51" s="81" t="s">
        <v>364</v>
      </c>
      <c r="C51" s="85" t="s">
        <v>118</v>
      </c>
      <c r="D51" s="41" t="s">
        <v>365</v>
      </c>
      <c r="E51" s="42">
        <f t="shared" si="0"/>
        <v>185.59</v>
      </c>
      <c r="F51" s="42">
        <v>185.59</v>
      </c>
      <c r="G51" s="43">
        <v>0</v>
      </c>
    </row>
    <row r="52" spans="1:7" ht="19.5" customHeight="1">
      <c r="A52" s="41" t="s">
        <v>359</v>
      </c>
      <c r="B52" s="81" t="s">
        <v>110</v>
      </c>
      <c r="C52" s="85" t="s">
        <v>118</v>
      </c>
      <c r="D52" s="41" t="s">
        <v>366</v>
      </c>
      <c r="E52" s="42">
        <f t="shared" si="0"/>
        <v>29.81</v>
      </c>
      <c r="F52" s="42">
        <v>29.81</v>
      </c>
      <c r="G52" s="43">
        <v>0</v>
      </c>
    </row>
    <row r="53" spans="1:7" ht="19.5" customHeight="1">
      <c r="A53" s="41" t="s">
        <v>359</v>
      </c>
      <c r="B53" s="81" t="s">
        <v>367</v>
      </c>
      <c r="C53" s="85" t="s">
        <v>118</v>
      </c>
      <c r="D53" s="41" t="s">
        <v>211</v>
      </c>
      <c r="E53" s="42">
        <f t="shared" si="0"/>
        <v>211.71</v>
      </c>
      <c r="F53" s="42">
        <v>211.71</v>
      </c>
      <c r="G53" s="43">
        <v>0</v>
      </c>
    </row>
    <row r="54" spans="1:7" ht="19.5" customHeight="1">
      <c r="A54" s="41" t="s">
        <v>359</v>
      </c>
      <c r="B54" s="81" t="s">
        <v>84</v>
      </c>
      <c r="C54" s="85" t="s">
        <v>118</v>
      </c>
      <c r="D54" s="41" t="s">
        <v>212</v>
      </c>
      <c r="E54" s="42">
        <f t="shared" si="0"/>
        <v>151.83</v>
      </c>
      <c r="F54" s="42">
        <v>151.83</v>
      </c>
      <c r="G54" s="43">
        <v>0</v>
      </c>
    </row>
    <row r="55" spans="1:7" ht="19.5" customHeight="1">
      <c r="A55" s="41" t="s">
        <v>38</v>
      </c>
      <c r="B55" s="81" t="s">
        <v>38</v>
      </c>
      <c r="C55" s="85" t="s">
        <v>38</v>
      </c>
      <c r="D55" s="41" t="s">
        <v>368</v>
      </c>
      <c r="E55" s="42">
        <f t="shared" si="0"/>
        <v>587.63</v>
      </c>
      <c r="F55" s="42">
        <v>0</v>
      </c>
      <c r="G55" s="43">
        <v>587.63</v>
      </c>
    </row>
    <row r="56" spans="1:7" ht="19.5" customHeight="1">
      <c r="A56" s="41" t="s">
        <v>369</v>
      </c>
      <c r="B56" s="81" t="s">
        <v>88</v>
      </c>
      <c r="C56" s="85" t="s">
        <v>118</v>
      </c>
      <c r="D56" s="41" t="s">
        <v>370</v>
      </c>
      <c r="E56" s="42">
        <f t="shared" si="0"/>
        <v>31.83</v>
      </c>
      <c r="F56" s="42">
        <v>0</v>
      </c>
      <c r="G56" s="43">
        <v>31.83</v>
      </c>
    </row>
    <row r="57" spans="1:7" ht="19.5" customHeight="1">
      <c r="A57" s="41" t="s">
        <v>369</v>
      </c>
      <c r="B57" s="81" t="s">
        <v>87</v>
      </c>
      <c r="C57" s="85" t="s">
        <v>118</v>
      </c>
      <c r="D57" s="41" t="s">
        <v>399</v>
      </c>
      <c r="E57" s="42">
        <f t="shared" si="0"/>
        <v>12.47</v>
      </c>
      <c r="F57" s="42">
        <v>0</v>
      </c>
      <c r="G57" s="43">
        <v>12.47</v>
      </c>
    </row>
    <row r="58" spans="1:7" ht="19.5" customHeight="1">
      <c r="A58" s="41" t="s">
        <v>369</v>
      </c>
      <c r="B58" s="81" t="s">
        <v>97</v>
      </c>
      <c r="C58" s="85" t="s">
        <v>118</v>
      </c>
      <c r="D58" s="41" t="s">
        <v>371</v>
      </c>
      <c r="E58" s="42">
        <f t="shared" si="0"/>
        <v>4.5</v>
      </c>
      <c r="F58" s="42">
        <v>0</v>
      </c>
      <c r="G58" s="43">
        <v>4.5</v>
      </c>
    </row>
    <row r="59" spans="1:7" ht="19.5" customHeight="1">
      <c r="A59" s="41" t="s">
        <v>369</v>
      </c>
      <c r="B59" s="81" t="s">
        <v>100</v>
      </c>
      <c r="C59" s="85" t="s">
        <v>118</v>
      </c>
      <c r="D59" s="41" t="s">
        <v>372</v>
      </c>
      <c r="E59" s="42">
        <f t="shared" si="0"/>
        <v>0.8</v>
      </c>
      <c r="F59" s="42">
        <v>0</v>
      </c>
      <c r="G59" s="43">
        <v>0.8</v>
      </c>
    </row>
    <row r="60" spans="1:7" ht="19.5" customHeight="1">
      <c r="A60" s="41" t="s">
        <v>369</v>
      </c>
      <c r="B60" s="81" t="s">
        <v>103</v>
      </c>
      <c r="C60" s="85" t="s">
        <v>118</v>
      </c>
      <c r="D60" s="41" t="s">
        <v>373</v>
      </c>
      <c r="E60" s="42">
        <f t="shared" si="0"/>
        <v>9.12</v>
      </c>
      <c r="F60" s="42">
        <v>0</v>
      </c>
      <c r="G60" s="43">
        <v>9.12</v>
      </c>
    </row>
    <row r="61" spans="1:7" ht="19.5" customHeight="1">
      <c r="A61" s="41" t="s">
        <v>369</v>
      </c>
      <c r="B61" s="81" t="s">
        <v>134</v>
      </c>
      <c r="C61" s="85" t="s">
        <v>118</v>
      </c>
      <c r="D61" s="41" t="s">
        <v>374</v>
      </c>
      <c r="E61" s="42">
        <f t="shared" si="0"/>
        <v>54</v>
      </c>
      <c r="F61" s="42">
        <v>0</v>
      </c>
      <c r="G61" s="43">
        <v>54</v>
      </c>
    </row>
    <row r="62" spans="1:7" ht="19.5" customHeight="1">
      <c r="A62" s="41" t="s">
        <v>369</v>
      </c>
      <c r="B62" s="81" t="s">
        <v>228</v>
      </c>
      <c r="C62" s="85" t="s">
        <v>118</v>
      </c>
      <c r="D62" s="41" t="s">
        <v>375</v>
      </c>
      <c r="E62" s="42">
        <f t="shared" si="0"/>
        <v>30.75</v>
      </c>
      <c r="F62" s="42">
        <v>0</v>
      </c>
      <c r="G62" s="43">
        <v>30.75</v>
      </c>
    </row>
    <row r="63" spans="1:7" ht="19.5" customHeight="1">
      <c r="A63" s="41" t="s">
        <v>369</v>
      </c>
      <c r="B63" s="81" t="s">
        <v>110</v>
      </c>
      <c r="C63" s="85" t="s">
        <v>118</v>
      </c>
      <c r="D63" s="41" t="s">
        <v>377</v>
      </c>
      <c r="E63" s="42">
        <f t="shared" si="0"/>
        <v>74.01</v>
      </c>
      <c r="F63" s="42">
        <v>0</v>
      </c>
      <c r="G63" s="43">
        <v>74.01</v>
      </c>
    </row>
    <row r="64" spans="1:7" ht="19.5" customHeight="1">
      <c r="A64" s="41" t="s">
        <v>369</v>
      </c>
      <c r="B64" s="81" t="s">
        <v>367</v>
      </c>
      <c r="C64" s="85" t="s">
        <v>118</v>
      </c>
      <c r="D64" s="41" t="s">
        <v>378</v>
      </c>
      <c r="E64" s="42">
        <f t="shared" si="0"/>
        <v>84.7</v>
      </c>
      <c r="F64" s="42">
        <v>0</v>
      </c>
      <c r="G64" s="43">
        <v>84.7</v>
      </c>
    </row>
    <row r="65" spans="1:7" ht="19.5" customHeight="1">
      <c r="A65" s="41" t="s">
        <v>369</v>
      </c>
      <c r="B65" s="81" t="s">
        <v>379</v>
      </c>
      <c r="C65" s="85" t="s">
        <v>118</v>
      </c>
      <c r="D65" s="41" t="s">
        <v>380</v>
      </c>
      <c r="E65" s="42">
        <f t="shared" si="0"/>
        <v>3.14</v>
      </c>
      <c r="F65" s="42">
        <v>0</v>
      </c>
      <c r="G65" s="43">
        <v>3.14</v>
      </c>
    </row>
    <row r="66" spans="1:7" ht="19.5" customHeight="1">
      <c r="A66" s="41" t="s">
        <v>369</v>
      </c>
      <c r="B66" s="81" t="s">
        <v>381</v>
      </c>
      <c r="C66" s="85" t="s">
        <v>118</v>
      </c>
      <c r="D66" s="41" t="s">
        <v>216</v>
      </c>
      <c r="E66" s="42">
        <f t="shared" si="0"/>
        <v>1</v>
      </c>
      <c r="F66" s="42">
        <v>0</v>
      </c>
      <c r="G66" s="43">
        <v>1</v>
      </c>
    </row>
    <row r="67" spans="1:7" ht="19.5" customHeight="1">
      <c r="A67" s="41" t="s">
        <v>369</v>
      </c>
      <c r="B67" s="81" t="s">
        <v>382</v>
      </c>
      <c r="C67" s="85" t="s">
        <v>118</v>
      </c>
      <c r="D67" s="41" t="s">
        <v>217</v>
      </c>
      <c r="E67" s="42">
        <f t="shared" si="0"/>
        <v>1.5</v>
      </c>
      <c r="F67" s="42">
        <v>0</v>
      </c>
      <c r="G67" s="43">
        <v>1.5</v>
      </c>
    </row>
    <row r="68" spans="1:7" ht="19.5" customHeight="1">
      <c r="A68" s="41" t="s">
        <v>369</v>
      </c>
      <c r="B68" s="81" t="s">
        <v>384</v>
      </c>
      <c r="C68" s="85" t="s">
        <v>118</v>
      </c>
      <c r="D68" s="41" t="s">
        <v>385</v>
      </c>
      <c r="E68" s="42">
        <f t="shared" si="0"/>
        <v>2.98</v>
      </c>
      <c r="F68" s="42">
        <v>0</v>
      </c>
      <c r="G68" s="43">
        <v>2.98</v>
      </c>
    </row>
    <row r="69" spans="1:7" ht="19.5" customHeight="1">
      <c r="A69" s="41" t="s">
        <v>369</v>
      </c>
      <c r="B69" s="81" t="s">
        <v>386</v>
      </c>
      <c r="C69" s="85" t="s">
        <v>118</v>
      </c>
      <c r="D69" s="41" t="s">
        <v>219</v>
      </c>
      <c r="E69" s="42">
        <f t="shared" si="0"/>
        <v>56.64</v>
      </c>
      <c r="F69" s="42">
        <v>0</v>
      </c>
      <c r="G69" s="43">
        <v>56.64</v>
      </c>
    </row>
    <row r="70" spans="1:7" ht="19.5" customHeight="1">
      <c r="A70" s="41" t="s">
        <v>369</v>
      </c>
      <c r="B70" s="81" t="s">
        <v>387</v>
      </c>
      <c r="C70" s="85" t="s">
        <v>118</v>
      </c>
      <c r="D70" s="41" t="s">
        <v>388</v>
      </c>
      <c r="E70" s="42">
        <f t="shared" si="0"/>
        <v>35.29</v>
      </c>
      <c r="F70" s="42">
        <v>0</v>
      </c>
      <c r="G70" s="43">
        <v>35.29</v>
      </c>
    </row>
    <row r="71" spans="1:7" ht="19.5" customHeight="1">
      <c r="A71" s="41" t="s">
        <v>369</v>
      </c>
      <c r="B71" s="81" t="s">
        <v>389</v>
      </c>
      <c r="C71" s="85" t="s">
        <v>118</v>
      </c>
      <c r="D71" s="41" t="s">
        <v>390</v>
      </c>
      <c r="E71" s="42">
        <f aca="true" t="shared" si="1" ref="E71:E134">SUM(F71:G71)</f>
        <v>16.16</v>
      </c>
      <c r="F71" s="42">
        <v>0</v>
      </c>
      <c r="G71" s="43">
        <v>16.16</v>
      </c>
    </row>
    <row r="72" spans="1:7" ht="19.5" customHeight="1">
      <c r="A72" s="41" t="s">
        <v>369</v>
      </c>
      <c r="B72" s="81" t="s">
        <v>392</v>
      </c>
      <c r="C72" s="85" t="s">
        <v>118</v>
      </c>
      <c r="D72" s="41" t="s">
        <v>393</v>
      </c>
      <c r="E72" s="42">
        <f t="shared" si="1"/>
        <v>127.94</v>
      </c>
      <c r="F72" s="42">
        <v>0</v>
      </c>
      <c r="G72" s="43">
        <v>127.94</v>
      </c>
    </row>
    <row r="73" spans="1:7" ht="19.5" customHeight="1">
      <c r="A73" s="41" t="s">
        <v>369</v>
      </c>
      <c r="B73" s="81" t="s">
        <v>84</v>
      </c>
      <c r="C73" s="85" t="s">
        <v>118</v>
      </c>
      <c r="D73" s="41" t="s">
        <v>223</v>
      </c>
      <c r="E73" s="42">
        <f t="shared" si="1"/>
        <v>40.8</v>
      </c>
      <c r="F73" s="42">
        <v>0</v>
      </c>
      <c r="G73" s="43">
        <v>40.8</v>
      </c>
    </row>
    <row r="74" spans="1:7" ht="19.5" customHeight="1">
      <c r="A74" s="41" t="s">
        <v>38</v>
      </c>
      <c r="B74" s="81" t="s">
        <v>38</v>
      </c>
      <c r="C74" s="85" t="s">
        <v>38</v>
      </c>
      <c r="D74" s="41" t="s">
        <v>234</v>
      </c>
      <c r="E74" s="42">
        <f t="shared" si="1"/>
        <v>0.27</v>
      </c>
      <c r="F74" s="42">
        <v>0.27</v>
      </c>
      <c r="G74" s="43">
        <v>0</v>
      </c>
    </row>
    <row r="75" spans="1:7" ht="19.5" customHeight="1">
      <c r="A75" s="41" t="s">
        <v>394</v>
      </c>
      <c r="B75" s="81" t="s">
        <v>108</v>
      </c>
      <c r="C75" s="85" t="s">
        <v>118</v>
      </c>
      <c r="D75" s="41" t="s">
        <v>397</v>
      </c>
      <c r="E75" s="42">
        <f t="shared" si="1"/>
        <v>0.27</v>
      </c>
      <c r="F75" s="42">
        <v>0.27</v>
      </c>
      <c r="G75" s="43">
        <v>0</v>
      </c>
    </row>
    <row r="76" spans="1:7" ht="19.5" customHeight="1">
      <c r="A76" s="41" t="s">
        <v>38</v>
      </c>
      <c r="B76" s="81" t="s">
        <v>38</v>
      </c>
      <c r="C76" s="85" t="s">
        <v>38</v>
      </c>
      <c r="D76" s="41" t="s">
        <v>119</v>
      </c>
      <c r="E76" s="42">
        <f t="shared" si="1"/>
        <v>1499.88</v>
      </c>
      <c r="F76" s="42">
        <v>1217.21</v>
      </c>
      <c r="G76" s="43">
        <v>282.67</v>
      </c>
    </row>
    <row r="77" spans="1:7" ht="19.5" customHeight="1">
      <c r="A77" s="41" t="s">
        <v>38</v>
      </c>
      <c r="B77" s="81" t="s">
        <v>38</v>
      </c>
      <c r="C77" s="85" t="s">
        <v>38</v>
      </c>
      <c r="D77" s="41" t="s">
        <v>358</v>
      </c>
      <c r="E77" s="42">
        <f t="shared" si="1"/>
        <v>1217.07</v>
      </c>
      <c r="F77" s="42">
        <v>1217.07</v>
      </c>
      <c r="G77" s="43">
        <v>0</v>
      </c>
    </row>
    <row r="78" spans="1:7" ht="19.5" customHeight="1">
      <c r="A78" s="41" t="s">
        <v>359</v>
      </c>
      <c r="B78" s="81" t="s">
        <v>88</v>
      </c>
      <c r="C78" s="85" t="s">
        <v>120</v>
      </c>
      <c r="D78" s="41" t="s">
        <v>360</v>
      </c>
      <c r="E78" s="42">
        <f t="shared" si="1"/>
        <v>332.03</v>
      </c>
      <c r="F78" s="42">
        <v>332.03</v>
      </c>
      <c r="G78" s="43">
        <v>0</v>
      </c>
    </row>
    <row r="79" spans="1:7" ht="19.5" customHeight="1">
      <c r="A79" s="41" t="s">
        <v>359</v>
      </c>
      <c r="B79" s="81" t="s">
        <v>87</v>
      </c>
      <c r="C79" s="85" t="s">
        <v>120</v>
      </c>
      <c r="D79" s="41" t="s">
        <v>361</v>
      </c>
      <c r="E79" s="42">
        <f t="shared" si="1"/>
        <v>413.2</v>
      </c>
      <c r="F79" s="42">
        <v>413.2</v>
      </c>
      <c r="G79" s="43">
        <v>0</v>
      </c>
    </row>
    <row r="80" spans="1:7" ht="19.5" customHeight="1">
      <c r="A80" s="41" t="s">
        <v>359</v>
      </c>
      <c r="B80" s="81" t="s">
        <v>97</v>
      </c>
      <c r="C80" s="85" t="s">
        <v>120</v>
      </c>
      <c r="D80" s="41" t="s">
        <v>362</v>
      </c>
      <c r="E80" s="42">
        <f t="shared" si="1"/>
        <v>25.03</v>
      </c>
      <c r="F80" s="42">
        <v>25.03</v>
      </c>
      <c r="G80" s="43">
        <v>0</v>
      </c>
    </row>
    <row r="81" spans="1:7" ht="19.5" customHeight="1">
      <c r="A81" s="41" t="s">
        <v>359</v>
      </c>
      <c r="B81" s="81" t="s">
        <v>96</v>
      </c>
      <c r="C81" s="85" t="s">
        <v>120</v>
      </c>
      <c r="D81" s="41" t="s">
        <v>363</v>
      </c>
      <c r="E81" s="42">
        <f t="shared" si="1"/>
        <v>142.28</v>
      </c>
      <c r="F81" s="42">
        <v>142.28</v>
      </c>
      <c r="G81" s="43">
        <v>0</v>
      </c>
    </row>
    <row r="82" spans="1:7" ht="19.5" customHeight="1">
      <c r="A82" s="41" t="s">
        <v>359</v>
      </c>
      <c r="B82" s="81" t="s">
        <v>364</v>
      </c>
      <c r="C82" s="85" t="s">
        <v>120</v>
      </c>
      <c r="D82" s="41" t="s">
        <v>365</v>
      </c>
      <c r="E82" s="42">
        <f t="shared" si="1"/>
        <v>97.61</v>
      </c>
      <c r="F82" s="42">
        <v>97.61</v>
      </c>
      <c r="G82" s="43">
        <v>0</v>
      </c>
    </row>
    <row r="83" spans="1:7" ht="19.5" customHeight="1">
      <c r="A83" s="41" t="s">
        <v>359</v>
      </c>
      <c r="B83" s="81" t="s">
        <v>110</v>
      </c>
      <c r="C83" s="85" t="s">
        <v>120</v>
      </c>
      <c r="D83" s="41" t="s">
        <v>366</v>
      </c>
      <c r="E83" s="42">
        <f t="shared" si="1"/>
        <v>21.71</v>
      </c>
      <c r="F83" s="42">
        <v>21.71</v>
      </c>
      <c r="G83" s="43">
        <v>0</v>
      </c>
    </row>
    <row r="84" spans="1:7" ht="19.5" customHeight="1">
      <c r="A84" s="41" t="s">
        <v>359</v>
      </c>
      <c r="B84" s="81" t="s">
        <v>367</v>
      </c>
      <c r="C84" s="85" t="s">
        <v>120</v>
      </c>
      <c r="D84" s="41" t="s">
        <v>211</v>
      </c>
      <c r="E84" s="42">
        <f t="shared" si="1"/>
        <v>117.48</v>
      </c>
      <c r="F84" s="42">
        <v>117.48</v>
      </c>
      <c r="G84" s="43">
        <v>0</v>
      </c>
    </row>
    <row r="85" spans="1:7" ht="19.5" customHeight="1">
      <c r="A85" s="41" t="s">
        <v>359</v>
      </c>
      <c r="B85" s="81" t="s">
        <v>84</v>
      </c>
      <c r="C85" s="85" t="s">
        <v>120</v>
      </c>
      <c r="D85" s="41" t="s">
        <v>212</v>
      </c>
      <c r="E85" s="42">
        <f t="shared" si="1"/>
        <v>67.73</v>
      </c>
      <c r="F85" s="42">
        <v>67.73</v>
      </c>
      <c r="G85" s="43">
        <v>0</v>
      </c>
    </row>
    <row r="86" spans="1:7" ht="19.5" customHeight="1">
      <c r="A86" s="41" t="s">
        <v>38</v>
      </c>
      <c r="B86" s="81" t="s">
        <v>38</v>
      </c>
      <c r="C86" s="85" t="s">
        <v>38</v>
      </c>
      <c r="D86" s="41" t="s">
        <v>368</v>
      </c>
      <c r="E86" s="42">
        <f t="shared" si="1"/>
        <v>282.67</v>
      </c>
      <c r="F86" s="42">
        <v>0</v>
      </c>
      <c r="G86" s="43">
        <v>282.67</v>
      </c>
    </row>
    <row r="87" spans="1:7" ht="19.5" customHeight="1">
      <c r="A87" s="41" t="s">
        <v>369</v>
      </c>
      <c r="B87" s="81" t="s">
        <v>88</v>
      </c>
      <c r="C87" s="85" t="s">
        <v>120</v>
      </c>
      <c r="D87" s="41" t="s">
        <v>370</v>
      </c>
      <c r="E87" s="42">
        <f t="shared" si="1"/>
        <v>18</v>
      </c>
      <c r="F87" s="42">
        <v>0</v>
      </c>
      <c r="G87" s="43">
        <v>18</v>
      </c>
    </row>
    <row r="88" spans="1:7" ht="19.5" customHeight="1">
      <c r="A88" s="41" t="s">
        <v>369</v>
      </c>
      <c r="B88" s="81" t="s">
        <v>103</v>
      </c>
      <c r="C88" s="85" t="s">
        <v>120</v>
      </c>
      <c r="D88" s="41" t="s">
        <v>373</v>
      </c>
      <c r="E88" s="42">
        <f t="shared" si="1"/>
        <v>1.5</v>
      </c>
      <c r="F88" s="42">
        <v>0</v>
      </c>
      <c r="G88" s="43">
        <v>1.5</v>
      </c>
    </row>
    <row r="89" spans="1:7" ht="19.5" customHeight="1">
      <c r="A89" s="41" t="s">
        <v>369</v>
      </c>
      <c r="B89" s="81" t="s">
        <v>134</v>
      </c>
      <c r="C89" s="85" t="s">
        <v>120</v>
      </c>
      <c r="D89" s="41" t="s">
        <v>374</v>
      </c>
      <c r="E89" s="42">
        <f t="shared" si="1"/>
        <v>45</v>
      </c>
      <c r="F89" s="42">
        <v>0</v>
      </c>
      <c r="G89" s="43">
        <v>45</v>
      </c>
    </row>
    <row r="90" spans="1:7" ht="19.5" customHeight="1">
      <c r="A90" s="41" t="s">
        <v>369</v>
      </c>
      <c r="B90" s="81" t="s">
        <v>228</v>
      </c>
      <c r="C90" s="85" t="s">
        <v>120</v>
      </c>
      <c r="D90" s="41" t="s">
        <v>375</v>
      </c>
      <c r="E90" s="42">
        <f t="shared" si="1"/>
        <v>12</v>
      </c>
      <c r="F90" s="42">
        <v>0</v>
      </c>
      <c r="G90" s="43">
        <v>12</v>
      </c>
    </row>
    <row r="91" spans="1:7" ht="19.5" customHeight="1">
      <c r="A91" s="41" t="s">
        <v>369</v>
      </c>
      <c r="B91" s="81" t="s">
        <v>110</v>
      </c>
      <c r="C91" s="85" t="s">
        <v>120</v>
      </c>
      <c r="D91" s="41" t="s">
        <v>377</v>
      </c>
      <c r="E91" s="42">
        <f t="shared" si="1"/>
        <v>51.5</v>
      </c>
      <c r="F91" s="42">
        <v>0</v>
      </c>
      <c r="G91" s="43">
        <v>51.5</v>
      </c>
    </row>
    <row r="92" spans="1:7" ht="19.5" customHeight="1">
      <c r="A92" s="41" t="s">
        <v>369</v>
      </c>
      <c r="B92" s="81" t="s">
        <v>367</v>
      </c>
      <c r="C92" s="85" t="s">
        <v>120</v>
      </c>
      <c r="D92" s="41" t="s">
        <v>378</v>
      </c>
      <c r="E92" s="42">
        <f t="shared" si="1"/>
        <v>20</v>
      </c>
      <c r="F92" s="42">
        <v>0</v>
      </c>
      <c r="G92" s="43">
        <v>20</v>
      </c>
    </row>
    <row r="93" spans="1:7" ht="19.5" customHeight="1">
      <c r="A93" s="41" t="s">
        <v>369</v>
      </c>
      <c r="B93" s="81" t="s">
        <v>381</v>
      </c>
      <c r="C93" s="85" t="s">
        <v>120</v>
      </c>
      <c r="D93" s="41" t="s">
        <v>216</v>
      </c>
      <c r="E93" s="42">
        <f t="shared" si="1"/>
        <v>2.5</v>
      </c>
      <c r="F93" s="42">
        <v>0</v>
      </c>
      <c r="G93" s="43">
        <v>2.5</v>
      </c>
    </row>
    <row r="94" spans="1:7" ht="19.5" customHeight="1">
      <c r="A94" s="41" t="s">
        <v>369</v>
      </c>
      <c r="B94" s="81" t="s">
        <v>384</v>
      </c>
      <c r="C94" s="85" t="s">
        <v>120</v>
      </c>
      <c r="D94" s="41" t="s">
        <v>385</v>
      </c>
      <c r="E94" s="42">
        <f t="shared" si="1"/>
        <v>3</v>
      </c>
      <c r="F94" s="42">
        <v>0</v>
      </c>
      <c r="G94" s="43">
        <v>3</v>
      </c>
    </row>
    <row r="95" spans="1:7" ht="19.5" customHeight="1">
      <c r="A95" s="41" t="s">
        <v>369</v>
      </c>
      <c r="B95" s="81" t="s">
        <v>386</v>
      </c>
      <c r="C95" s="85" t="s">
        <v>120</v>
      </c>
      <c r="D95" s="41" t="s">
        <v>219</v>
      </c>
      <c r="E95" s="42">
        <f t="shared" si="1"/>
        <v>17</v>
      </c>
      <c r="F95" s="42">
        <v>0</v>
      </c>
      <c r="G95" s="43">
        <v>17</v>
      </c>
    </row>
    <row r="96" spans="1:7" ht="19.5" customHeight="1">
      <c r="A96" s="41" t="s">
        <v>369</v>
      </c>
      <c r="B96" s="81" t="s">
        <v>387</v>
      </c>
      <c r="C96" s="85" t="s">
        <v>120</v>
      </c>
      <c r="D96" s="41" t="s">
        <v>388</v>
      </c>
      <c r="E96" s="42">
        <f t="shared" si="1"/>
        <v>19.58</v>
      </c>
      <c r="F96" s="42">
        <v>0</v>
      </c>
      <c r="G96" s="43">
        <v>19.58</v>
      </c>
    </row>
    <row r="97" spans="1:7" ht="19.5" customHeight="1">
      <c r="A97" s="41" t="s">
        <v>369</v>
      </c>
      <c r="B97" s="81" t="s">
        <v>389</v>
      </c>
      <c r="C97" s="85" t="s">
        <v>120</v>
      </c>
      <c r="D97" s="41" t="s">
        <v>390</v>
      </c>
      <c r="E97" s="42">
        <f t="shared" si="1"/>
        <v>9.54</v>
      </c>
      <c r="F97" s="42">
        <v>0</v>
      </c>
      <c r="G97" s="43">
        <v>9.54</v>
      </c>
    </row>
    <row r="98" spans="1:7" ht="19.5" customHeight="1">
      <c r="A98" s="41" t="s">
        <v>369</v>
      </c>
      <c r="B98" s="81" t="s">
        <v>392</v>
      </c>
      <c r="C98" s="85" t="s">
        <v>120</v>
      </c>
      <c r="D98" s="41" t="s">
        <v>393</v>
      </c>
      <c r="E98" s="42">
        <f t="shared" si="1"/>
        <v>60.9</v>
      </c>
      <c r="F98" s="42">
        <v>0</v>
      </c>
      <c r="G98" s="43">
        <v>60.9</v>
      </c>
    </row>
    <row r="99" spans="1:7" ht="19.5" customHeight="1">
      <c r="A99" s="41" t="s">
        <v>369</v>
      </c>
      <c r="B99" s="81" t="s">
        <v>84</v>
      </c>
      <c r="C99" s="85" t="s">
        <v>120</v>
      </c>
      <c r="D99" s="41" t="s">
        <v>223</v>
      </c>
      <c r="E99" s="42">
        <f t="shared" si="1"/>
        <v>22.15</v>
      </c>
      <c r="F99" s="42">
        <v>0</v>
      </c>
      <c r="G99" s="43">
        <v>22.15</v>
      </c>
    </row>
    <row r="100" spans="1:7" ht="19.5" customHeight="1">
      <c r="A100" s="41" t="s">
        <v>38</v>
      </c>
      <c r="B100" s="81" t="s">
        <v>38</v>
      </c>
      <c r="C100" s="85" t="s">
        <v>38</v>
      </c>
      <c r="D100" s="41" t="s">
        <v>234</v>
      </c>
      <c r="E100" s="42">
        <f t="shared" si="1"/>
        <v>0.14</v>
      </c>
      <c r="F100" s="42">
        <v>0.14</v>
      </c>
      <c r="G100" s="43">
        <v>0</v>
      </c>
    </row>
    <row r="101" spans="1:7" ht="19.5" customHeight="1">
      <c r="A101" s="41" t="s">
        <v>394</v>
      </c>
      <c r="B101" s="81" t="s">
        <v>108</v>
      </c>
      <c r="C101" s="85" t="s">
        <v>120</v>
      </c>
      <c r="D101" s="41" t="s">
        <v>397</v>
      </c>
      <c r="E101" s="42">
        <f t="shared" si="1"/>
        <v>0.14</v>
      </c>
      <c r="F101" s="42">
        <v>0.14</v>
      </c>
      <c r="G101" s="43">
        <v>0</v>
      </c>
    </row>
    <row r="102" spans="1:7" ht="19.5" customHeight="1">
      <c r="A102" s="41" t="s">
        <v>38</v>
      </c>
      <c r="B102" s="81" t="s">
        <v>38</v>
      </c>
      <c r="C102" s="85" t="s">
        <v>38</v>
      </c>
      <c r="D102" s="41" t="s">
        <v>121</v>
      </c>
      <c r="E102" s="42">
        <f t="shared" si="1"/>
        <v>64.55</v>
      </c>
      <c r="F102" s="42">
        <v>40.19</v>
      </c>
      <c r="G102" s="43">
        <v>24.36</v>
      </c>
    </row>
    <row r="103" spans="1:7" ht="19.5" customHeight="1">
      <c r="A103" s="41" t="s">
        <v>38</v>
      </c>
      <c r="B103" s="81" t="s">
        <v>38</v>
      </c>
      <c r="C103" s="85" t="s">
        <v>38</v>
      </c>
      <c r="D103" s="41" t="s">
        <v>122</v>
      </c>
      <c r="E103" s="42">
        <f t="shared" si="1"/>
        <v>64.55</v>
      </c>
      <c r="F103" s="42">
        <v>40.19</v>
      </c>
      <c r="G103" s="43">
        <v>24.36</v>
      </c>
    </row>
    <row r="104" spans="1:7" ht="19.5" customHeight="1">
      <c r="A104" s="41" t="s">
        <v>38</v>
      </c>
      <c r="B104" s="81" t="s">
        <v>38</v>
      </c>
      <c r="C104" s="85" t="s">
        <v>38</v>
      </c>
      <c r="D104" s="41" t="s">
        <v>358</v>
      </c>
      <c r="E104" s="42">
        <f t="shared" si="1"/>
        <v>40.18</v>
      </c>
      <c r="F104" s="42">
        <v>40.18</v>
      </c>
      <c r="G104" s="43">
        <v>0</v>
      </c>
    </row>
    <row r="105" spans="1:7" ht="19.5" customHeight="1">
      <c r="A105" s="41" t="s">
        <v>359</v>
      </c>
      <c r="B105" s="81" t="s">
        <v>88</v>
      </c>
      <c r="C105" s="85" t="s">
        <v>123</v>
      </c>
      <c r="D105" s="41" t="s">
        <v>360</v>
      </c>
      <c r="E105" s="42">
        <f t="shared" si="1"/>
        <v>11.32</v>
      </c>
      <c r="F105" s="42">
        <v>11.32</v>
      </c>
      <c r="G105" s="43">
        <v>0</v>
      </c>
    </row>
    <row r="106" spans="1:7" ht="19.5" customHeight="1">
      <c r="A106" s="41" t="s">
        <v>359</v>
      </c>
      <c r="B106" s="81" t="s">
        <v>87</v>
      </c>
      <c r="C106" s="85" t="s">
        <v>123</v>
      </c>
      <c r="D106" s="41" t="s">
        <v>361</v>
      </c>
      <c r="E106" s="42">
        <f t="shared" si="1"/>
        <v>14.42</v>
      </c>
      <c r="F106" s="42">
        <v>14.42</v>
      </c>
      <c r="G106" s="43">
        <v>0</v>
      </c>
    </row>
    <row r="107" spans="1:7" ht="19.5" customHeight="1">
      <c r="A107" s="41" t="s">
        <v>359</v>
      </c>
      <c r="B107" s="81" t="s">
        <v>97</v>
      </c>
      <c r="C107" s="85" t="s">
        <v>123</v>
      </c>
      <c r="D107" s="41" t="s">
        <v>362</v>
      </c>
      <c r="E107" s="42">
        <f t="shared" si="1"/>
        <v>0.85</v>
      </c>
      <c r="F107" s="42">
        <v>0.85</v>
      </c>
      <c r="G107" s="43">
        <v>0</v>
      </c>
    </row>
    <row r="108" spans="1:7" ht="19.5" customHeight="1">
      <c r="A108" s="41" t="s">
        <v>359</v>
      </c>
      <c r="B108" s="81" t="s">
        <v>96</v>
      </c>
      <c r="C108" s="85" t="s">
        <v>123</v>
      </c>
      <c r="D108" s="41" t="s">
        <v>363</v>
      </c>
      <c r="E108" s="42">
        <f t="shared" si="1"/>
        <v>4.56</v>
      </c>
      <c r="F108" s="42">
        <v>4.56</v>
      </c>
      <c r="G108" s="43">
        <v>0</v>
      </c>
    </row>
    <row r="109" spans="1:7" ht="19.5" customHeight="1">
      <c r="A109" s="41" t="s">
        <v>359</v>
      </c>
      <c r="B109" s="81" t="s">
        <v>364</v>
      </c>
      <c r="C109" s="85" t="s">
        <v>123</v>
      </c>
      <c r="D109" s="41" t="s">
        <v>365</v>
      </c>
      <c r="E109" s="42">
        <f t="shared" si="1"/>
        <v>2.93</v>
      </c>
      <c r="F109" s="42">
        <v>2.93</v>
      </c>
      <c r="G109" s="43">
        <v>0</v>
      </c>
    </row>
    <row r="110" spans="1:7" ht="19.5" customHeight="1">
      <c r="A110" s="41" t="s">
        <v>359</v>
      </c>
      <c r="B110" s="81" t="s">
        <v>110</v>
      </c>
      <c r="C110" s="85" t="s">
        <v>123</v>
      </c>
      <c r="D110" s="41" t="s">
        <v>366</v>
      </c>
      <c r="E110" s="42">
        <f t="shared" si="1"/>
        <v>0.37</v>
      </c>
      <c r="F110" s="42">
        <v>0.37</v>
      </c>
      <c r="G110" s="43">
        <v>0</v>
      </c>
    </row>
    <row r="111" spans="1:7" ht="19.5" customHeight="1">
      <c r="A111" s="41" t="s">
        <v>359</v>
      </c>
      <c r="B111" s="81" t="s">
        <v>367</v>
      </c>
      <c r="C111" s="85" t="s">
        <v>123</v>
      </c>
      <c r="D111" s="41" t="s">
        <v>211</v>
      </c>
      <c r="E111" s="42">
        <f t="shared" si="1"/>
        <v>3.58</v>
      </c>
      <c r="F111" s="42">
        <v>3.58</v>
      </c>
      <c r="G111" s="43">
        <v>0</v>
      </c>
    </row>
    <row r="112" spans="1:7" ht="19.5" customHeight="1">
      <c r="A112" s="41" t="s">
        <v>359</v>
      </c>
      <c r="B112" s="81" t="s">
        <v>84</v>
      </c>
      <c r="C112" s="85" t="s">
        <v>123</v>
      </c>
      <c r="D112" s="41" t="s">
        <v>212</v>
      </c>
      <c r="E112" s="42">
        <f t="shared" si="1"/>
        <v>2.15</v>
      </c>
      <c r="F112" s="42">
        <v>2.15</v>
      </c>
      <c r="G112" s="43">
        <v>0</v>
      </c>
    </row>
    <row r="113" spans="1:7" ht="19.5" customHeight="1">
      <c r="A113" s="41" t="s">
        <v>38</v>
      </c>
      <c r="B113" s="81" t="s">
        <v>38</v>
      </c>
      <c r="C113" s="85" t="s">
        <v>38</v>
      </c>
      <c r="D113" s="41" t="s">
        <v>368</v>
      </c>
      <c r="E113" s="42">
        <f t="shared" si="1"/>
        <v>24.36</v>
      </c>
      <c r="F113" s="42">
        <v>0</v>
      </c>
      <c r="G113" s="43">
        <v>24.36</v>
      </c>
    </row>
    <row r="114" spans="1:7" ht="19.5" customHeight="1">
      <c r="A114" s="41" t="s">
        <v>369</v>
      </c>
      <c r="B114" s="81" t="s">
        <v>88</v>
      </c>
      <c r="C114" s="85" t="s">
        <v>123</v>
      </c>
      <c r="D114" s="41" t="s">
        <v>370</v>
      </c>
      <c r="E114" s="42">
        <f t="shared" si="1"/>
        <v>4.93</v>
      </c>
      <c r="F114" s="42">
        <v>0</v>
      </c>
      <c r="G114" s="43">
        <v>4.93</v>
      </c>
    </row>
    <row r="115" spans="1:7" ht="19.5" customHeight="1">
      <c r="A115" s="41" t="s">
        <v>369</v>
      </c>
      <c r="B115" s="81" t="s">
        <v>97</v>
      </c>
      <c r="C115" s="85" t="s">
        <v>123</v>
      </c>
      <c r="D115" s="41" t="s">
        <v>371</v>
      </c>
      <c r="E115" s="42">
        <f t="shared" si="1"/>
        <v>0.1</v>
      </c>
      <c r="F115" s="42">
        <v>0</v>
      </c>
      <c r="G115" s="43">
        <v>0.1</v>
      </c>
    </row>
    <row r="116" spans="1:7" ht="19.5" customHeight="1">
      <c r="A116" s="41" t="s">
        <v>369</v>
      </c>
      <c r="B116" s="81" t="s">
        <v>228</v>
      </c>
      <c r="C116" s="85" t="s">
        <v>123</v>
      </c>
      <c r="D116" s="41" t="s">
        <v>375</v>
      </c>
      <c r="E116" s="42">
        <f t="shared" si="1"/>
        <v>0.3</v>
      </c>
      <c r="F116" s="42">
        <v>0</v>
      </c>
      <c r="G116" s="43">
        <v>0.3</v>
      </c>
    </row>
    <row r="117" spans="1:7" ht="19.5" customHeight="1">
      <c r="A117" s="41" t="s">
        <v>369</v>
      </c>
      <c r="B117" s="81" t="s">
        <v>110</v>
      </c>
      <c r="C117" s="85" t="s">
        <v>123</v>
      </c>
      <c r="D117" s="41" t="s">
        <v>377</v>
      </c>
      <c r="E117" s="42">
        <f t="shared" si="1"/>
        <v>4.2</v>
      </c>
      <c r="F117" s="42">
        <v>0</v>
      </c>
      <c r="G117" s="43">
        <v>4.2</v>
      </c>
    </row>
    <row r="118" spans="1:7" ht="19.5" customHeight="1">
      <c r="A118" s="41" t="s">
        <v>369</v>
      </c>
      <c r="B118" s="81" t="s">
        <v>367</v>
      </c>
      <c r="C118" s="85" t="s">
        <v>123</v>
      </c>
      <c r="D118" s="41" t="s">
        <v>378</v>
      </c>
      <c r="E118" s="42">
        <f t="shared" si="1"/>
        <v>1.5</v>
      </c>
      <c r="F118" s="42">
        <v>0</v>
      </c>
      <c r="G118" s="43">
        <v>1.5</v>
      </c>
    </row>
    <row r="119" spans="1:7" ht="19.5" customHeight="1">
      <c r="A119" s="41" t="s">
        <v>369</v>
      </c>
      <c r="B119" s="81" t="s">
        <v>382</v>
      </c>
      <c r="C119" s="85" t="s">
        <v>123</v>
      </c>
      <c r="D119" s="41" t="s">
        <v>217</v>
      </c>
      <c r="E119" s="42">
        <f t="shared" si="1"/>
        <v>0.6</v>
      </c>
      <c r="F119" s="42">
        <v>0</v>
      </c>
      <c r="G119" s="43">
        <v>0.6</v>
      </c>
    </row>
    <row r="120" spans="1:7" ht="19.5" customHeight="1">
      <c r="A120" s="41" t="s">
        <v>369</v>
      </c>
      <c r="B120" s="81" t="s">
        <v>384</v>
      </c>
      <c r="C120" s="85" t="s">
        <v>123</v>
      </c>
      <c r="D120" s="41" t="s">
        <v>385</v>
      </c>
      <c r="E120" s="42">
        <f t="shared" si="1"/>
        <v>8</v>
      </c>
      <c r="F120" s="42">
        <v>0</v>
      </c>
      <c r="G120" s="43">
        <v>8</v>
      </c>
    </row>
    <row r="121" spans="1:7" ht="19.5" customHeight="1">
      <c r="A121" s="41" t="s">
        <v>369</v>
      </c>
      <c r="B121" s="81" t="s">
        <v>387</v>
      </c>
      <c r="C121" s="85" t="s">
        <v>123</v>
      </c>
      <c r="D121" s="41" t="s">
        <v>388</v>
      </c>
      <c r="E121" s="42">
        <f t="shared" si="1"/>
        <v>0.6</v>
      </c>
      <c r="F121" s="42">
        <v>0</v>
      </c>
      <c r="G121" s="43">
        <v>0.6</v>
      </c>
    </row>
    <row r="122" spans="1:7" ht="19.5" customHeight="1">
      <c r="A122" s="41" t="s">
        <v>369</v>
      </c>
      <c r="B122" s="81" t="s">
        <v>389</v>
      </c>
      <c r="C122" s="85" t="s">
        <v>123</v>
      </c>
      <c r="D122" s="41" t="s">
        <v>390</v>
      </c>
      <c r="E122" s="42">
        <f t="shared" si="1"/>
        <v>0.33</v>
      </c>
      <c r="F122" s="42">
        <v>0</v>
      </c>
      <c r="G122" s="43">
        <v>0.33</v>
      </c>
    </row>
    <row r="123" spans="1:7" ht="19.5" customHeight="1">
      <c r="A123" s="41" t="s">
        <v>369</v>
      </c>
      <c r="B123" s="81" t="s">
        <v>392</v>
      </c>
      <c r="C123" s="85" t="s">
        <v>123</v>
      </c>
      <c r="D123" s="41" t="s">
        <v>393</v>
      </c>
      <c r="E123" s="42">
        <f t="shared" si="1"/>
        <v>2.5</v>
      </c>
      <c r="F123" s="42">
        <v>0</v>
      </c>
      <c r="G123" s="43">
        <v>2.5</v>
      </c>
    </row>
    <row r="124" spans="1:7" ht="19.5" customHeight="1">
      <c r="A124" s="41" t="s">
        <v>369</v>
      </c>
      <c r="B124" s="81" t="s">
        <v>84</v>
      </c>
      <c r="C124" s="85" t="s">
        <v>123</v>
      </c>
      <c r="D124" s="41" t="s">
        <v>223</v>
      </c>
      <c r="E124" s="42">
        <f t="shared" si="1"/>
        <v>1.3</v>
      </c>
      <c r="F124" s="42">
        <v>0</v>
      </c>
      <c r="G124" s="43">
        <v>1.3</v>
      </c>
    </row>
    <row r="125" spans="1:7" ht="19.5" customHeight="1">
      <c r="A125" s="41" t="s">
        <v>38</v>
      </c>
      <c r="B125" s="81" t="s">
        <v>38</v>
      </c>
      <c r="C125" s="85" t="s">
        <v>38</v>
      </c>
      <c r="D125" s="41" t="s">
        <v>234</v>
      </c>
      <c r="E125" s="42">
        <f t="shared" si="1"/>
        <v>0.01</v>
      </c>
      <c r="F125" s="42">
        <v>0.01</v>
      </c>
      <c r="G125" s="43">
        <v>0</v>
      </c>
    </row>
    <row r="126" spans="1:7" ht="19.5" customHeight="1">
      <c r="A126" s="41" t="s">
        <v>394</v>
      </c>
      <c r="B126" s="81" t="s">
        <v>108</v>
      </c>
      <c r="C126" s="85" t="s">
        <v>123</v>
      </c>
      <c r="D126" s="41" t="s">
        <v>397</v>
      </c>
      <c r="E126" s="42">
        <f t="shared" si="1"/>
        <v>0.01</v>
      </c>
      <c r="F126" s="42">
        <v>0.01</v>
      </c>
      <c r="G126" s="43">
        <v>0</v>
      </c>
    </row>
    <row r="127" spans="1:7" ht="19.5" customHeight="1">
      <c r="A127" s="41" t="s">
        <v>38</v>
      </c>
      <c r="B127" s="81" t="s">
        <v>38</v>
      </c>
      <c r="C127" s="85" t="s">
        <v>38</v>
      </c>
      <c r="D127" s="41" t="s">
        <v>125</v>
      </c>
      <c r="E127" s="42">
        <f t="shared" si="1"/>
        <v>608.98</v>
      </c>
      <c r="F127" s="42">
        <v>530.57</v>
      </c>
      <c r="G127" s="43">
        <v>78.41</v>
      </c>
    </row>
    <row r="128" spans="1:7" ht="19.5" customHeight="1">
      <c r="A128" s="41" t="s">
        <v>38</v>
      </c>
      <c r="B128" s="81" t="s">
        <v>38</v>
      </c>
      <c r="C128" s="85" t="s">
        <v>38</v>
      </c>
      <c r="D128" s="41" t="s">
        <v>126</v>
      </c>
      <c r="E128" s="42">
        <f t="shared" si="1"/>
        <v>608.98</v>
      </c>
      <c r="F128" s="42">
        <v>530.57</v>
      </c>
      <c r="G128" s="43">
        <v>78.41</v>
      </c>
    </row>
    <row r="129" spans="1:7" ht="19.5" customHeight="1">
      <c r="A129" s="41" t="s">
        <v>38</v>
      </c>
      <c r="B129" s="81" t="s">
        <v>38</v>
      </c>
      <c r="C129" s="85" t="s">
        <v>38</v>
      </c>
      <c r="D129" s="41" t="s">
        <v>358</v>
      </c>
      <c r="E129" s="42">
        <f t="shared" si="1"/>
        <v>530.47</v>
      </c>
      <c r="F129" s="42">
        <v>530.47</v>
      </c>
      <c r="G129" s="43">
        <v>0</v>
      </c>
    </row>
    <row r="130" spans="1:7" ht="19.5" customHeight="1">
      <c r="A130" s="41" t="s">
        <v>359</v>
      </c>
      <c r="B130" s="81" t="s">
        <v>88</v>
      </c>
      <c r="C130" s="85" t="s">
        <v>127</v>
      </c>
      <c r="D130" s="41" t="s">
        <v>360</v>
      </c>
      <c r="E130" s="42">
        <f t="shared" si="1"/>
        <v>158.95</v>
      </c>
      <c r="F130" s="42">
        <v>158.95</v>
      </c>
      <c r="G130" s="43">
        <v>0</v>
      </c>
    </row>
    <row r="131" spans="1:7" ht="19.5" customHeight="1">
      <c r="A131" s="41" t="s">
        <v>359</v>
      </c>
      <c r="B131" s="81" t="s">
        <v>87</v>
      </c>
      <c r="C131" s="85" t="s">
        <v>127</v>
      </c>
      <c r="D131" s="41" t="s">
        <v>361</v>
      </c>
      <c r="E131" s="42">
        <f t="shared" si="1"/>
        <v>54.35</v>
      </c>
      <c r="F131" s="42">
        <v>54.35</v>
      </c>
      <c r="G131" s="43">
        <v>0</v>
      </c>
    </row>
    <row r="132" spans="1:7" ht="19.5" customHeight="1">
      <c r="A132" s="41" t="s">
        <v>359</v>
      </c>
      <c r="B132" s="81" t="s">
        <v>228</v>
      </c>
      <c r="C132" s="85" t="s">
        <v>127</v>
      </c>
      <c r="D132" s="41" t="s">
        <v>400</v>
      </c>
      <c r="E132" s="42">
        <f t="shared" si="1"/>
        <v>155.8</v>
      </c>
      <c r="F132" s="42">
        <v>155.8</v>
      </c>
      <c r="G132" s="43">
        <v>0</v>
      </c>
    </row>
    <row r="133" spans="1:7" ht="19.5" customHeight="1">
      <c r="A133" s="41" t="s">
        <v>359</v>
      </c>
      <c r="B133" s="81" t="s">
        <v>96</v>
      </c>
      <c r="C133" s="85" t="s">
        <v>127</v>
      </c>
      <c r="D133" s="41" t="s">
        <v>363</v>
      </c>
      <c r="E133" s="42">
        <f t="shared" si="1"/>
        <v>61.7</v>
      </c>
      <c r="F133" s="42">
        <v>61.7</v>
      </c>
      <c r="G133" s="43">
        <v>0</v>
      </c>
    </row>
    <row r="134" spans="1:7" ht="19.5" customHeight="1">
      <c r="A134" s="41" t="s">
        <v>359</v>
      </c>
      <c r="B134" s="81" t="s">
        <v>364</v>
      </c>
      <c r="C134" s="85" t="s">
        <v>127</v>
      </c>
      <c r="D134" s="41" t="s">
        <v>365</v>
      </c>
      <c r="E134" s="42">
        <f t="shared" si="1"/>
        <v>39.05</v>
      </c>
      <c r="F134" s="42">
        <v>39.05</v>
      </c>
      <c r="G134" s="43">
        <v>0</v>
      </c>
    </row>
    <row r="135" spans="1:7" ht="19.5" customHeight="1">
      <c r="A135" s="41" t="s">
        <v>359</v>
      </c>
      <c r="B135" s="81" t="s">
        <v>401</v>
      </c>
      <c r="C135" s="85" t="s">
        <v>127</v>
      </c>
      <c r="D135" s="41" t="s">
        <v>402</v>
      </c>
      <c r="E135" s="42">
        <f aca="true" t="shared" si="2" ref="E135:E198">SUM(F135:G135)</f>
        <v>3.47</v>
      </c>
      <c r="F135" s="42">
        <v>3.47</v>
      </c>
      <c r="G135" s="43">
        <v>0</v>
      </c>
    </row>
    <row r="136" spans="1:7" ht="19.5" customHeight="1">
      <c r="A136" s="41" t="s">
        <v>359</v>
      </c>
      <c r="B136" s="81" t="s">
        <v>367</v>
      </c>
      <c r="C136" s="85" t="s">
        <v>127</v>
      </c>
      <c r="D136" s="41" t="s">
        <v>211</v>
      </c>
      <c r="E136" s="42">
        <f t="shared" si="2"/>
        <v>52.07</v>
      </c>
      <c r="F136" s="42">
        <v>52.07</v>
      </c>
      <c r="G136" s="43">
        <v>0</v>
      </c>
    </row>
    <row r="137" spans="1:7" ht="19.5" customHeight="1">
      <c r="A137" s="41" t="s">
        <v>359</v>
      </c>
      <c r="B137" s="81" t="s">
        <v>84</v>
      </c>
      <c r="C137" s="85" t="s">
        <v>127</v>
      </c>
      <c r="D137" s="41" t="s">
        <v>212</v>
      </c>
      <c r="E137" s="42">
        <f t="shared" si="2"/>
        <v>5.08</v>
      </c>
      <c r="F137" s="42">
        <v>5.08</v>
      </c>
      <c r="G137" s="43">
        <v>0</v>
      </c>
    </row>
    <row r="138" spans="1:7" ht="19.5" customHeight="1">
      <c r="A138" s="41" t="s">
        <v>38</v>
      </c>
      <c r="B138" s="81" t="s">
        <v>38</v>
      </c>
      <c r="C138" s="85" t="s">
        <v>38</v>
      </c>
      <c r="D138" s="41" t="s">
        <v>368</v>
      </c>
      <c r="E138" s="42">
        <f t="shared" si="2"/>
        <v>78.41</v>
      </c>
      <c r="F138" s="42">
        <v>0</v>
      </c>
      <c r="G138" s="43">
        <v>78.41</v>
      </c>
    </row>
    <row r="139" spans="1:7" ht="19.5" customHeight="1">
      <c r="A139" s="41" t="s">
        <v>369</v>
      </c>
      <c r="B139" s="81" t="s">
        <v>88</v>
      </c>
      <c r="C139" s="85" t="s">
        <v>127</v>
      </c>
      <c r="D139" s="41" t="s">
        <v>370</v>
      </c>
      <c r="E139" s="42">
        <f t="shared" si="2"/>
        <v>17.14</v>
      </c>
      <c r="F139" s="42">
        <v>0</v>
      </c>
      <c r="G139" s="43">
        <v>17.14</v>
      </c>
    </row>
    <row r="140" spans="1:7" ht="19.5" customHeight="1">
      <c r="A140" s="41" t="s">
        <v>369</v>
      </c>
      <c r="B140" s="81" t="s">
        <v>228</v>
      </c>
      <c r="C140" s="85" t="s">
        <v>127</v>
      </c>
      <c r="D140" s="41" t="s">
        <v>375</v>
      </c>
      <c r="E140" s="42">
        <f t="shared" si="2"/>
        <v>1</v>
      </c>
      <c r="F140" s="42">
        <v>0</v>
      </c>
      <c r="G140" s="43">
        <v>1</v>
      </c>
    </row>
    <row r="141" spans="1:7" ht="19.5" customHeight="1">
      <c r="A141" s="41" t="s">
        <v>369</v>
      </c>
      <c r="B141" s="81" t="s">
        <v>110</v>
      </c>
      <c r="C141" s="85" t="s">
        <v>127</v>
      </c>
      <c r="D141" s="41" t="s">
        <v>377</v>
      </c>
      <c r="E141" s="42">
        <f t="shared" si="2"/>
        <v>15</v>
      </c>
      <c r="F141" s="42">
        <v>0</v>
      </c>
      <c r="G141" s="43">
        <v>15</v>
      </c>
    </row>
    <row r="142" spans="1:7" ht="19.5" customHeight="1">
      <c r="A142" s="41" t="s">
        <v>369</v>
      </c>
      <c r="B142" s="81" t="s">
        <v>382</v>
      </c>
      <c r="C142" s="85" t="s">
        <v>127</v>
      </c>
      <c r="D142" s="41" t="s">
        <v>217</v>
      </c>
      <c r="E142" s="42">
        <f t="shared" si="2"/>
        <v>18</v>
      </c>
      <c r="F142" s="42">
        <v>0</v>
      </c>
      <c r="G142" s="43">
        <v>18</v>
      </c>
    </row>
    <row r="143" spans="1:7" ht="19.5" customHeight="1">
      <c r="A143" s="41" t="s">
        <v>369</v>
      </c>
      <c r="B143" s="81" t="s">
        <v>384</v>
      </c>
      <c r="C143" s="85" t="s">
        <v>127</v>
      </c>
      <c r="D143" s="41" t="s">
        <v>385</v>
      </c>
      <c r="E143" s="42">
        <f t="shared" si="2"/>
        <v>6</v>
      </c>
      <c r="F143" s="42">
        <v>0</v>
      </c>
      <c r="G143" s="43">
        <v>6</v>
      </c>
    </row>
    <row r="144" spans="1:7" ht="19.5" customHeight="1">
      <c r="A144" s="41" t="s">
        <v>369</v>
      </c>
      <c r="B144" s="81" t="s">
        <v>387</v>
      </c>
      <c r="C144" s="85" t="s">
        <v>127</v>
      </c>
      <c r="D144" s="41" t="s">
        <v>388</v>
      </c>
      <c r="E144" s="42">
        <f t="shared" si="2"/>
        <v>8.68</v>
      </c>
      <c r="F144" s="42">
        <v>0</v>
      </c>
      <c r="G144" s="43">
        <v>8.68</v>
      </c>
    </row>
    <row r="145" spans="1:7" ht="19.5" customHeight="1">
      <c r="A145" s="41" t="s">
        <v>369</v>
      </c>
      <c r="B145" s="81" t="s">
        <v>389</v>
      </c>
      <c r="C145" s="85" t="s">
        <v>127</v>
      </c>
      <c r="D145" s="41" t="s">
        <v>390</v>
      </c>
      <c r="E145" s="42">
        <f t="shared" si="2"/>
        <v>4.45</v>
      </c>
      <c r="F145" s="42">
        <v>0</v>
      </c>
      <c r="G145" s="43">
        <v>4.45</v>
      </c>
    </row>
    <row r="146" spans="1:7" ht="19.5" customHeight="1">
      <c r="A146" s="41" t="s">
        <v>369</v>
      </c>
      <c r="B146" s="81" t="s">
        <v>84</v>
      </c>
      <c r="C146" s="85" t="s">
        <v>127</v>
      </c>
      <c r="D146" s="41" t="s">
        <v>223</v>
      </c>
      <c r="E146" s="42">
        <f t="shared" si="2"/>
        <v>8.14</v>
      </c>
      <c r="F146" s="42">
        <v>0</v>
      </c>
      <c r="G146" s="43">
        <v>8.14</v>
      </c>
    </row>
    <row r="147" spans="1:7" ht="19.5" customHeight="1">
      <c r="A147" s="41" t="s">
        <v>38</v>
      </c>
      <c r="B147" s="81" t="s">
        <v>38</v>
      </c>
      <c r="C147" s="85" t="s">
        <v>38</v>
      </c>
      <c r="D147" s="41" t="s">
        <v>234</v>
      </c>
      <c r="E147" s="42">
        <f t="shared" si="2"/>
        <v>0.1</v>
      </c>
      <c r="F147" s="42">
        <v>0.1</v>
      </c>
      <c r="G147" s="43">
        <v>0</v>
      </c>
    </row>
    <row r="148" spans="1:7" ht="19.5" customHeight="1">
      <c r="A148" s="41" t="s">
        <v>394</v>
      </c>
      <c r="B148" s="81" t="s">
        <v>108</v>
      </c>
      <c r="C148" s="85" t="s">
        <v>127</v>
      </c>
      <c r="D148" s="41" t="s">
        <v>397</v>
      </c>
      <c r="E148" s="42">
        <f t="shared" si="2"/>
        <v>0.1</v>
      </c>
      <c r="F148" s="42">
        <v>0.1</v>
      </c>
      <c r="G148" s="43">
        <v>0</v>
      </c>
    </row>
    <row r="149" spans="1:7" ht="19.5" customHeight="1">
      <c r="A149" s="41" t="s">
        <v>38</v>
      </c>
      <c r="B149" s="81" t="s">
        <v>38</v>
      </c>
      <c r="C149" s="85" t="s">
        <v>38</v>
      </c>
      <c r="D149" s="41" t="s">
        <v>129</v>
      </c>
      <c r="E149" s="42">
        <f t="shared" si="2"/>
        <v>540.2</v>
      </c>
      <c r="F149" s="42">
        <v>492.54</v>
      </c>
      <c r="G149" s="43">
        <v>47.66</v>
      </c>
    </row>
    <row r="150" spans="1:7" ht="19.5" customHeight="1">
      <c r="A150" s="41" t="s">
        <v>38</v>
      </c>
      <c r="B150" s="81" t="s">
        <v>38</v>
      </c>
      <c r="C150" s="85" t="s">
        <v>38</v>
      </c>
      <c r="D150" s="41" t="s">
        <v>130</v>
      </c>
      <c r="E150" s="42">
        <f t="shared" si="2"/>
        <v>167.37</v>
      </c>
      <c r="F150" s="42">
        <v>152.5</v>
      </c>
      <c r="G150" s="43">
        <v>14.87</v>
      </c>
    </row>
    <row r="151" spans="1:7" ht="19.5" customHeight="1">
      <c r="A151" s="41" t="s">
        <v>38</v>
      </c>
      <c r="B151" s="81" t="s">
        <v>38</v>
      </c>
      <c r="C151" s="85" t="s">
        <v>38</v>
      </c>
      <c r="D151" s="41" t="s">
        <v>358</v>
      </c>
      <c r="E151" s="42">
        <f t="shared" si="2"/>
        <v>152.5</v>
      </c>
      <c r="F151" s="42">
        <v>152.5</v>
      </c>
      <c r="G151" s="43">
        <v>0</v>
      </c>
    </row>
    <row r="152" spans="1:7" ht="19.5" customHeight="1">
      <c r="A152" s="41" t="s">
        <v>359</v>
      </c>
      <c r="B152" s="81" t="s">
        <v>88</v>
      </c>
      <c r="C152" s="85" t="s">
        <v>132</v>
      </c>
      <c r="D152" s="41" t="s">
        <v>360</v>
      </c>
      <c r="E152" s="42">
        <f t="shared" si="2"/>
        <v>54.47</v>
      </c>
      <c r="F152" s="42">
        <v>54.47</v>
      </c>
      <c r="G152" s="43">
        <v>0</v>
      </c>
    </row>
    <row r="153" spans="1:7" ht="19.5" customHeight="1">
      <c r="A153" s="41" t="s">
        <v>359</v>
      </c>
      <c r="B153" s="81" t="s">
        <v>87</v>
      </c>
      <c r="C153" s="85" t="s">
        <v>132</v>
      </c>
      <c r="D153" s="41" t="s">
        <v>361</v>
      </c>
      <c r="E153" s="42">
        <f t="shared" si="2"/>
        <v>8</v>
      </c>
      <c r="F153" s="42">
        <v>8</v>
      </c>
      <c r="G153" s="43">
        <v>0</v>
      </c>
    </row>
    <row r="154" spans="1:7" ht="19.5" customHeight="1">
      <c r="A154" s="41" t="s">
        <v>359</v>
      </c>
      <c r="B154" s="81" t="s">
        <v>228</v>
      </c>
      <c r="C154" s="85" t="s">
        <v>132</v>
      </c>
      <c r="D154" s="41" t="s">
        <v>400</v>
      </c>
      <c r="E154" s="42">
        <f t="shared" si="2"/>
        <v>38.6</v>
      </c>
      <c r="F154" s="42">
        <v>38.6</v>
      </c>
      <c r="G154" s="43">
        <v>0</v>
      </c>
    </row>
    <row r="155" spans="1:7" ht="19.5" customHeight="1">
      <c r="A155" s="41" t="s">
        <v>359</v>
      </c>
      <c r="B155" s="81" t="s">
        <v>96</v>
      </c>
      <c r="C155" s="85" t="s">
        <v>132</v>
      </c>
      <c r="D155" s="41" t="s">
        <v>363</v>
      </c>
      <c r="E155" s="42">
        <f t="shared" si="2"/>
        <v>16</v>
      </c>
      <c r="F155" s="42">
        <v>16</v>
      </c>
      <c r="G155" s="43">
        <v>0</v>
      </c>
    </row>
    <row r="156" spans="1:7" ht="19.5" customHeight="1">
      <c r="A156" s="41" t="s">
        <v>359</v>
      </c>
      <c r="B156" s="81" t="s">
        <v>108</v>
      </c>
      <c r="C156" s="85" t="s">
        <v>132</v>
      </c>
      <c r="D156" s="41" t="s">
        <v>403</v>
      </c>
      <c r="E156" s="42">
        <f t="shared" si="2"/>
        <v>8.53</v>
      </c>
      <c r="F156" s="42">
        <v>8.53</v>
      </c>
      <c r="G156" s="43">
        <v>0</v>
      </c>
    </row>
    <row r="157" spans="1:7" ht="19.5" customHeight="1">
      <c r="A157" s="41" t="s">
        <v>359</v>
      </c>
      <c r="B157" s="81" t="s">
        <v>364</v>
      </c>
      <c r="C157" s="85" t="s">
        <v>132</v>
      </c>
      <c r="D157" s="41" t="s">
        <v>365</v>
      </c>
      <c r="E157" s="42">
        <f t="shared" si="2"/>
        <v>10.53</v>
      </c>
      <c r="F157" s="42">
        <v>10.53</v>
      </c>
      <c r="G157" s="43">
        <v>0</v>
      </c>
    </row>
    <row r="158" spans="1:7" ht="19.5" customHeight="1">
      <c r="A158" s="41" t="s">
        <v>359</v>
      </c>
      <c r="B158" s="81" t="s">
        <v>367</v>
      </c>
      <c r="C158" s="85" t="s">
        <v>132</v>
      </c>
      <c r="D158" s="41" t="s">
        <v>211</v>
      </c>
      <c r="E158" s="42">
        <f t="shared" si="2"/>
        <v>12.36</v>
      </c>
      <c r="F158" s="42">
        <v>12.36</v>
      </c>
      <c r="G158" s="43">
        <v>0</v>
      </c>
    </row>
    <row r="159" spans="1:7" ht="19.5" customHeight="1">
      <c r="A159" s="41" t="s">
        <v>359</v>
      </c>
      <c r="B159" s="81" t="s">
        <v>84</v>
      </c>
      <c r="C159" s="85" t="s">
        <v>132</v>
      </c>
      <c r="D159" s="41" t="s">
        <v>212</v>
      </c>
      <c r="E159" s="42">
        <f t="shared" si="2"/>
        <v>4.01</v>
      </c>
      <c r="F159" s="42">
        <v>4.01</v>
      </c>
      <c r="G159" s="43">
        <v>0</v>
      </c>
    </row>
    <row r="160" spans="1:7" ht="19.5" customHeight="1">
      <c r="A160" s="41" t="s">
        <v>38</v>
      </c>
      <c r="B160" s="81" t="s">
        <v>38</v>
      </c>
      <c r="C160" s="85" t="s">
        <v>38</v>
      </c>
      <c r="D160" s="41" t="s">
        <v>368</v>
      </c>
      <c r="E160" s="42">
        <f t="shared" si="2"/>
        <v>14.87</v>
      </c>
      <c r="F160" s="42">
        <v>0</v>
      </c>
      <c r="G160" s="43">
        <v>14.87</v>
      </c>
    </row>
    <row r="161" spans="1:7" ht="19.5" customHeight="1">
      <c r="A161" s="41" t="s">
        <v>369</v>
      </c>
      <c r="B161" s="81" t="s">
        <v>88</v>
      </c>
      <c r="C161" s="85" t="s">
        <v>132</v>
      </c>
      <c r="D161" s="41" t="s">
        <v>370</v>
      </c>
      <c r="E161" s="42">
        <f t="shared" si="2"/>
        <v>3.93</v>
      </c>
      <c r="F161" s="42">
        <v>0</v>
      </c>
      <c r="G161" s="43">
        <v>3.93</v>
      </c>
    </row>
    <row r="162" spans="1:7" ht="19.5" customHeight="1">
      <c r="A162" s="41" t="s">
        <v>369</v>
      </c>
      <c r="B162" s="81" t="s">
        <v>228</v>
      </c>
      <c r="C162" s="85" t="s">
        <v>132</v>
      </c>
      <c r="D162" s="41" t="s">
        <v>375</v>
      </c>
      <c r="E162" s="42">
        <f t="shared" si="2"/>
        <v>0.5</v>
      </c>
      <c r="F162" s="42">
        <v>0</v>
      </c>
      <c r="G162" s="43">
        <v>0.5</v>
      </c>
    </row>
    <row r="163" spans="1:7" ht="19.5" customHeight="1">
      <c r="A163" s="41" t="s">
        <v>369</v>
      </c>
      <c r="B163" s="81" t="s">
        <v>110</v>
      </c>
      <c r="C163" s="85" t="s">
        <v>132</v>
      </c>
      <c r="D163" s="41" t="s">
        <v>377</v>
      </c>
      <c r="E163" s="42">
        <f t="shared" si="2"/>
        <v>6</v>
      </c>
      <c r="F163" s="42">
        <v>0</v>
      </c>
      <c r="G163" s="43">
        <v>6</v>
      </c>
    </row>
    <row r="164" spans="1:7" ht="19.5" customHeight="1">
      <c r="A164" s="41" t="s">
        <v>369</v>
      </c>
      <c r="B164" s="81" t="s">
        <v>387</v>
      </c>
      <c r="C164" s="85" t="s">
        <v>132</v>
      </c>
      <c r="D164" s="41" t="s">
        <v>388</v>
      </c>
      <c r="E164" s="42">
        <f t="shared" si="2"/>
        <v>0.81</v>
      </c>
      <c r="F164" s="42">
        <v>0</v>
      </c>
      <c r="G164" s="43">
        <v>0.81</v>
      </c>
    </row>
    <row r="165" spans="1:7" ht="19.5" customHeight="1">
      <c r="A165" s="41" t="s">
        <v>369</v>
      </c>
      <c r="B165" s="81" t="s">
        <v>389</v>
      </c>
      <c r="C165" s="85" t="s">
        <v>132</v>
      </c>
      <c r="D165" s="41" t="s">
        <v>390</v>
      </c>
      <c r="E165" s="42">
        <f t="shared" si="2"/>
        <v>1.63</v>
      </c>
      <c r="F165" s="42">
        <v>0</v>
      </c>
      <c r="G165" s="43">
        <v>1.63</v>
      </c>
    </row>
    <row r="166" spans="1:7" ht="19.5" customHeight="1">
      <c r="A166" s="41" t="s">
        <v>369</v>
      </c>
      <c r="B166" s="81" t="s">
        <v>84</v>
      </c>
      <c r="C166" s="85" t="s">
        <v>132</v>
      </c>
      <c r="D166" s="41" t="s">
        <v>223</v>
      </c>
      <c r="E166" s="42">
        <f t="shared" si="2"/>
        <v>2</v>
      </c>
      <c r="F166" s="42">
        <v>0</v>
      </c>
      <c r="G166" s="43">
        <v>2</v>
      </c>
    </row>
    <row r="167" spans="1:7" ht="19.5" customHeight="1">
      <c r="A167" s="41" t="s">
        <v>38</v>
      </c>
      <c r="B167" s="81" t="s">
        <v>38</v>
      </c>
      <c r="C167" s="85" t="s">
        <v>38</v>
      </c>
      <c r="D167" s="41" t="s">
        <v>136</v>
      </c>
      <c r="E167" s="42">
        <f t="shared" si="2"/>
        <v>233.67999999999998</v>
      </c>
      <c r="F167" s="42">
        <v>211.7</v>
      </c>
      <c r="G167" s="43">
        <v>21.98</v>
      </c>
    </row>
    <row r="168" spans="1:7" ht="19.5" customHeight="1">
      <c r="A168" s="41" t="s">
        <v>38</v>
      </c>
      <c r="B168" s="81" t="s">
        <v>38</v>
      </c>
      <c r="C168" s="85" t="s">
        <v>38</v>
      </c>
      <c r="D168" s="41" t="s">
        <v>358</v>
      </c>
      <c r="E168" s="42">
        <f t="shared" si="2"/>
        <v>211.7</v>
      </c>
      <c r="F168" s="42">
        <v>211.7</v>
      </c>
      <c r="G168" s="43">
        <v>0</v>
      </c>
    </row>
    <row r="169" spans="1:7" ht="19.5" customHeight="1">
      <c r="A169" s="41" t="s">
        <v>359</v>
      </c>
      <c r="B169" s="81" t="s">
        <v>88</v>
      </c>
      <c r="C169" s="85" t="s">
        <v>137</v>
      </c>
      <c r="D169" s="41" t="s">
        <v>360</v>
      </c>
      <c r="E169" s="42">
        <f t="shared" si="2"/>
        <v>60.42</v>
      </c>
      <c r="F169" s="42">
        <v>60.42</v>
      </c>
      <c r="G169" s="43">
        <v>0</v>
      </c>
    </row>
    <row r="170" spans="1:7" ht="19.5" customHeight="1">
      <c r="A170" s="41" t="s">
        <v>359</v>
      </c>
      <c r="B170" s="81" t="s">
        <v>87</v>
      </c>
      <c r="C170" s="85" t="s">
        <v>137</v>
      </c>
      <c r="D170" s="41" t="s">
        <v>361</v>
      </c>
      <c r="E170" s="42">
        <f t="shared" si="2"/>
        <v>12.27</v>
      </c>
      <c r="F170" s="42">
        <v>12.27</v>
      </c>
      <c r="G170" s="43">
        <v>0</v>
      </c>
    </row>
    <row r="171" spans="1:7" ht="19.5" customHeight="1">
      <c r="A171" s="41" t="s">
        <v>359</v>
      </c>
      <c r="B171" s="81" t="s">
        <v>228</v>
      </c>
      <c r="C171" s="85" t="s">
        <v>137</v>
      </c>
      <c r="D171" s="41" t="s">
        <v>400</v>
      </c>
      <c r="E171" s="42">
        <f t="shared" si="2"/>
        <v>65</v>
      </c>
      <c r="F171" s="42">
        <v>65</v>
      </c>
      <c r="G171" s="43">
        <v>0</v>
      </c>
    </row>
    <row r="172" spans="1:7" ht="19.5" customHeight="1">
      <c r="A172" s="41" t="s">
        <v>359</v>
      </c>
      <c r="B172" s="81" t="s">
        <v>96</v>
      </c>
      <c r="C172" s="85" t="s">
        <v>137</v>
      </c>
      <c r="D172" s="41" t="s">
        <v>363</v>
      </c>
      <c r="E172" s="42">
        <f t="shared" si="2"/>
        <v>24</v>
      </c>
      <c r="F172" s="42">
        <v>24</v>
      </c>
      <c r="G172" s="43">
        <v>0</v>
      </c>
    </row>
    <row r="173" spans="1:7" ht="19.5" customHeight="1">
      <c r="A173" s="41" t="s">
        <v>359</v>
      </c>
      <c r="B173" s="81" t="s">
        <v>108</v>
      </c>
      <c r="C173" s="85" t="s">
        <v>137</v>
      </c>
      <c r="D173" s="41" t="s">
        <v>403</v>
      </c>
      <c r="E173" s="42">
        <f t="shared" si="2"/>
        <v>10</v>
      </c>
      <c r="F173" s="42">
        <v>10</v>
      </c>
      <c r="G173" s="43">
        <v>0</v>
      </c>
    </row>
    <row r="174" spans="1:7" ht="19.5" customHeight="1">
      <c r="A174" s="41" t="s">
        <v>359</v>
      </c>
      <c r="B174" s="81" t="s">
        <v>364</v>
      </c>
      <c r="C174" s="85" t="s">
        <v>137</v>
      </c>
      <c r="D174" s="41" t="s">
        <v>365</v>
      </c>
      <c r="E174" s="42">
        <f t="shared" si="2"/>
        <v>15.9</v>
      </c>
      <c r="F174" s="42">
        <v>15.9</v>
      </c>
      <c r="G174" s="43">
        <v>0</v>
      </c>
    </row>
    <row r="175" spans="1:7" ht="19.5" customHeight="1">
      <c r="A175" s="41" t="s">
        <v>359</v>
      </c>
      <c r="B175" s="81" t="s">
        <v>401</v>
      </c>
      <c r="C175" s="85" t="s">
        <v>137</v>
      </c>
      <c r="D175" s="41" t="s">
        <v>402</v>
      </c>
      <c r="E175" s="42">
        <f t="shared" si="2"/>
        <v>0.71</v>
      </c>
      <c r="F175" s="42">
        <v>0.71</v>
      </c>
      <c r="G175" s="43">
        <v>0</v>
      </c>
    </row>
    <row r="176" spans="1:7" ht="19.5" customHeight="1">
      <c r="A176" s="41" t="s">
        <v>359</v>
      </c>
      <c r="B176" s="81" t="s">
        <v>367</v>
      </c>
      <c r="C176" s="85" t="s">
        <v>137</v>
      </c>
      <c r="D176" s="41" t="s">
        <v>211</v>
      </c>
      <c r="E176" s="42">
        <f t="shared" si="2"/>
        <v>17</v>
      </c>
      <c r="F176" s="42">
        <v>17</v>
      </c>
      <c r="G176" s="43">
        <v>0</v>
      </c>
    </row>
    <row r="177" spans="1:7" ht="19.5" customHeight="1">
      <c r="A177" s="41" t="s">
        <v>359</v>
      </c>
      <c r="B177" s="81" t="s">
        <v>84</v>
      </c>
      <c r="C177" s="85" t="s">
        <v>137</v>
      </c>
      <c r="D177" s="41" t="s">
        <v>212</v>
      </c>
      <c r="E177" s="42">
        <f t="shared" si="2"/>
        <v>6.4</v>
      </c>
      <c r="F177" s="42">
        <v>6.4</v>
      </c>
      <c r="G177" s="43">
        <v>0</v>
      </c>
    </row>
    <row r="178" spans="1:7" ht="19.5" customHeight="1">
      <c r="A178" s="41" t="s">
        <v>38</v>
      </c>
      <c r="B178" s="81" t="s">
        <v>38</v>
      </c>
      <c r="C178" s="85" t="s">
        <v>38</v>
      </c>
      <c r="D178" s="41" t="s">
        <v>368</v>
      </c>
      <c r="E178" s="42">
        <f t="shared" si="2"/>
        <v>21.98</v>
      </c>
      <c r="F178" s="42">
        <v>0</v>
      </c>
      <c r="G178" s="43">
        <v>21.98</v>
      </c>
    </row>
    <row r="179" spans="1:7" ht="19.5" customHeight="1">
      <c r="A179" s="41" t="s">
        <v>369</v>
      </c>
      <c r="B179" s="81" t="s">
        <v>88</v>
      </c>
      <c r="C179" s="85" t="s">
        <v>137</v>
      </c>
      <c r="D179" s="41" t="s">
        <v>370</v>
      </c>
      <c r="E179" s="42">
        <f t="shared" si="2"/>
        <v>5.78</v>
      </c>
      <c r="F179" s="42">
        <v>0</v>
      </c>
      <c r="G179" s="43">
        <v>5.78</v>
      </c>
    </row>
    <row r="180" spans="1:7" ht="19.5" customHeight="1">
      <c r="A180" s="41" t="s">
        <v>369</v>
      </c>
      <c r="B180" s="81" t="s">
        <v>110</v>
      </c>
      <c r="C180" s="85" t="s">
        <v>137</v>
      </c>
      <c r="D180" s="41" t="s">
        <v>377</v>
      </c>
      <c r="E180" s="42">
        <f t="shared" si="2"/>
        <v>9</v>
      </c>
      <c r="F180" s="42">
        <v>0</v>
      </c>
      <c r="G180" s="43">
        <v>9</v>
      </c>
    </row>
    <row r="181" spans="1:7" ht="19.5" customHeight="1">
      <c r="A181" s="41" t="s">
        <v>369</v>
      </c>
      <c r="B181" s="81" t="s">
        <v>384</v>
      </c>
      <c r="C181" s="85" t="s">
        <v>137</v>
      </c>
      <c r="D181" s="41" t="s">
        <v>385</v>
      </c>
      <c r="E181" s="42">
        <f t="shared" si="2"/>
        <v>1</v>
      </c>
      <c r="F181" s="42">
        <v>0</v>
      </c>
      <c r="G181" s="43">
        <v>1</v>
      </c>
    </row>
    <row r="182" spans="1:7" ht="19.5" customHeight="1">
      <c r="A182" s="41" t="s">
        <v>369</v>
      </c>
      <c r="B182" s="81" t="s">
        <v>387</v>
      </c>
      <c r="C182" s="85" t="s">
        <v>137</v>
      </c>
      <c r="D182" s="41" t="s">
        <v>388</v>
      </c>
      <c r="E182" s="42">
        <f t="shared" si="2"/>
        <v>0.74</v>
      </c>
      <c r="F182" s="42">
        <v>0</v>
      </c>
      <c r="G182" s="43">
        <v>0.74</v>
      </c>
    </row>
    <row r="183" spans="1:7" ht="19.5" customHeight="1">
      <c r="A183" s="41" t="s">
        <v>369</v>
      </c>
      <c r="B183" s="81" t="s">
        <v>389</v>
      </c>
      <c r="C183" s="85" t="s">
        <v>137</v>
      </c>
      <c r="D183" s="41" t="s">
        <v>390</v>
      </c>
      <c r="E183" s="42">
        <f t="shared" si="2"/>
        <v>1.81</v>
      </c>
      <c r="F183" s="42">
        <v>0</v>
      </c>
      <c r="G183" s="43">
        <v>1.81</v>
      </c>
    </row>
    <row r="184" spans="1:7" ht="19.5" customHeight="1">
      <c r="A184" s="41" t="s">
        <v>369</v>
      </c>
      <c r="B184" s="81" t="s">
        <v>84</v>
      </c>
      <c r="C184" s="85" t="s">
        <v>137</v>
      </c>
      <c r="D184" s="41" t="s">
        <v>223</v>
      </c>
      <c r="E184" s="42">
        <f t="shared" si="2"/>
        <v>3.65</v>
      </c>
      <c r="F184" s="42">
        <v>0</v>
      </c>
      <c r="G184" s="43">
        <v>3.65</v>
      </c>
    </row>
    <row r="185" spans="1:7" ht="19.5" customHeight="1">
      <c r="A185" s="41" t="s">
        <v>38</v>
      </c>
      <c r="B185" s="81" t="s">
        <v>38</v>
      </c>
      <c r="C185" s="85" t="s">
        <v>38</v>
      </c>
      <c r="D185" s="41" t="s">
        <v>138</v>
      </c>
      <c r="E185" s="42">
        <f t="shared" si="2"/>
        <v>139.15</v>
      </c>
      <c r="F185" s="42">
        <v>128.34</v>
      </c>
      <c r="G185" s="43">
        <v>10.81</v>
      </c>
    </row>
    <row r="186" spans="1:7" ht="19.5" customHeight="1">
      <c r="A186" s="41" t="s">
        <v>38</v>
      </c>
      <c r="B186" s="81" t="s">
        <v>38</v>
      </c>
      <c r="C186" s="85" t="s">
        <v>38</v>
      </c>
      <c r="D186" s="41" t="s">
        <v>358</v>
      </c>
      <c r="E186" s="42">
        <f t="shared" si="2"/>
        <v>128.34</v>
      </c>
      <c r="F186" s="42">
        <v>128.34</v>
      </c>
      <c r="G186" s="43">
        <v>0</v>
      </c>
    </row>
    <row r="187" spans="1:7" ht="19.5" customHeight="1">
      <c r="A187" s="41" t="s">
        <v>359</v>
      </c>
      <c r="B187" s="81" t="s">
        <v>88</v>
      </c>
      <c r="C187" s="85" t="s">
        <v>139</v>
      </c>
      <c r="D187" s="41" t="s">
        <v>360</v>
      </c>
      <c r="E187" s="42">
        <f t="shared" si="2"/>
        <v>32.98</v>
      </c>
      <c r="F187" s="42">
        <v>32.98</v>
      </c>
      <c r="G187" s="43">
        <v>0</v>
      </c>
    </row>
    <row r="188" spans="1:7" ht="19.5" customHeight="1">
      <c r="A188" s="41" t="s">
        <v>359</v>
      </c>
      <c r="B188" s="81" t="s">
        <v>87</v>
      </c>
      <c r="C188" s="85" t="s">
        <v>139</v>
      </c>
      <c r="D188" s="41" t="s">
        <v>361</v>
      </c>
      <c r="E188" s="42">
        <f t="shared" si="2"/>
        <v>8.18</v>
      </c>
      <c r="F188" s="42">
        <v>8.18</v>
      </c>
      <c r="G188" s="43">
        <v>0</v>
      </c>
    </row>
    <row r="189" spans="1:7" ht="19.5" customHeight="1">
      <c r="A189" s="41" t="s">
        <v>359</v>
      </c>
      <c r="B189" s="81" t="s">
        <v>228</v>
      </c>
      <c r="C189" s="85" t="s">
        <v>139</v>
      </c>
      <c r="D189" s="41" t="s">
        <v>400</v>
      </c>
      <c r="E189" s="42">
        <f t="shared" si="2"/>
        <v>34.55</v>
      </c>
      <c r="F189" s="42">
        <v>34.55</v>
      </c>
      <c r="G189" s="43">
        <v>0</v>
      </c>
    </row>
    <row r="190" spans="1:7" ht="19.5" customHeight="1">
      <c r="A190" s="41" t="s">
        <v>359</v>
      </c>
      <c r="B190" s="81" t="s">
        <v>96</v>
      </c>
      <c r="C190" s="85" t="s">
        <v>139</v>
      </c>
      <c r="D190" s="41" t="s">
        <v>363</v>
      </c>
      <c r="E190" s="42">
        <f t="shared" si="2"/>
        <v>14.5</v>
      </c>
      <c r="F190" s="42">
        <v>14.5</v>
      </c>
      <c r="G190" s="43">
        <v>0</v>
      </c>
    </row>
    <row r="191" spans="1:7" ht="19.5" customHeight="1">
      <c r="A191" s="41" t="s">
        <v>359</v>
      </c>
      <c r="B191" s="81" t="s">
        <v>108</v>
      </c>
      <c r="C191" s="85" t="s">
        <v>139</v>
      </c>
      <c r="D191" s="41" t="s">
        <v>403</v>
      </c>
      <c r="E191" s="42">
        <f t="shared" si="2"/>
        <v>6</v>
      </c>
      <c r="F191" s="42">
        <v>6</v>
      </c>
      <c r="G191" s="43">
        <v>0</v>
      </c>
    </row>
    <row r="192" spans="1:7" ht="19.5" customHeight="1">
      <c r="A192" s="41" t="s">
        <v>359</v>
      </c>
      <c r="B192" s="81" t="s">
        <v>364</v>
      </c>
      <c r="C192" s="85" t="s">
        <v>139</v>
      </c>
      <c r="D192" s="41" t="s">
        <v>365</v>
      </c>
      <c r="E192" s="42">
        <f t="shared" si="2"/>
        <v>8</v>
      </c>
      <c r="F192" s="42">
        <v>8</v>
      </c>
      <c r="G192" s="43">
        <v>0</v>
      </c>
    </row>
    <row r="193" spans="1:7" ht="19.5" customHeight="1">
      <c r="A193" s="41" t="s">
        <v>359</v>
      </c>
      <c r="B193" s="81" t="s">
        <v>401</v>
      </c>
      <c r="C193" s="85" t="s">
        <v>139</v>
      </c>
      <c r="D193" s="41" t="s">
        <v>402</v>
      </c>
      <c r="E193" s="42">
        <f t="shared" si="2"/>
        <v>0.7</v>
      </c>
      <c r="F193" s="42">
        <v>0.7</v>
      </c>
      <c r="G193" s="43">
        <v>0</v>
      </c>
    </row>
    <row r="194" spans="1:7" ht="19.5" customHeight="1">
      <c r="A194" s="41" t="s">
        <v>359</v>
      </c>
      <c r="B194" s="81" t="s">
        <v>367</v>
      </c>
      <c r="C194" s="85" t="s">
        <v>139</v>
      </c>
      <c r="D194" s="41" t="s">
        <v>211</v>
      </c>
      <c r="E194" s="42">
        <f t="shared" si="2"/>
        <v>10.98</v>
      </c>
      <c r="F194" s="42">
        <v>10.98</v>
      </c>
      <c r="G194" s="43">
        <v>0</v>
      </c>
    </row>
    <row r="195" spans="1:7" ht="19.5" customHeight="1">
      <c r="A195" s="41" t="s">
        <v>359</v>
      </c>
      <c r="B195" s="81" t="s">
        <v>84</v>
      </c>
      <c r="C195" s="85" t="s">
        <v>139</v>
      </c>
      <c r="D195" s="41" t="s">
        <v>212</v>
      </c>
      <c r="E195" s="42">
        <f t="shared" si="2"/>
        <v>12.45</v>
      </c>
      <c r="F195" s="42">
        <v>12.45</v>
      </c>
      <c r="G195" s="43">
        <v>0</v>
      </c>
    </row>
    <row r="196" spans="1:7" ht="19.5" customHeight="1">
      <c r="A196" s="41" t="s">
        <v>38</v>
      </c>
      <c r="B196" s="81" t="s">
        <v>38</v>
      </c>
      <c r="C196" s="85" t="s">
        <v>38</v>
      </c>
      <c r="D196" s="41" t="s">
        <v>368</v>
      </c>
      <c r="E196" s="42">
        <f t="shared" si="2"/>
        <v>10.81</v>
      </c>
      <c r="F196" s="42">
        <v>0</v>
      </c>
      <c r="G196" s="43">
        <v>10.81</v>
      </c>
    </row>
    <row r="197" spans="1:7" ht="19.5" customHeight="1">
      <c r="A197" s="41" t="s">
        <v>369</v>
      </c>
      <c r="B197" s="81" t="s">
        <v>88</v>
      </c>
      <c r="C197" s="85" t="s">
        <v>139</v>
      </c>
      <c r="D197" s="41" t="s">
        <v>370</v>
      </c>
      <c r="E197" s="42">
        <f t="shared" si="2"/>
        <v>1</v>
      </c>
      <c r="F197" s="42">
        <v>0</v>
      </c>
      <c r="G197" s="43">
        <v>1</v>
      </c>
    </row>
    <row r="198" spans="1:7" ht="19.5" customHeight="1">
      <c r="A198" s="41" t="s">
        <v>369</v>
      </c>
      <c r="B198" s="81" t="s">
        <v>110</v>
      </c>
      <c r="C198" s="85" t="s">
        <v>139</v>
      </c>
      <c r="D198" s="41" t="s">
        <v>377</v>
      </c>
      <c r="E198" s="42">
        <f t="shared" si="2"/>
        <v>7.52</v>
      </c>
      <c r="F198" s="42">
        <v>0</v>
      </c>
      <c r="G198" s="43">
        <v>7.52</v>
      </c>
    </row>
    <row r="199" spans="1:7" ht="19.5" customHeight="1">
      <c r="A199" s="41" t="s">
        <v>369</v>
      </c>
      <c r="B199" s="81" t="s">
        <v>382</v>
      </c>
      <c r="C199" s="85" t="s">
        <v>139</v>
      </c>
      <c r="D199" s="41" t="s">
        <v>217</v>
      </c>
      <c r="E199" s="42">
        <f aca="true" t="shared" si="3" ref="E199:E237">SUM(F199:G199)</f>
        <v>0.5</v>
      </c>
      <c r="F199" s="42">
        <v>0</v>
      </c>
      <c r="G199" s="43">
        <v>0.5</v>
      </c>
    </row>
    <row r="200" spans="1:7" ht="19.5" customHeight="1">
      <c r="A200" s="41" t="s">
        <v>369</v>
      </c>
      <c r="B200" s="81" t="s">
        <v>387</v>
      </c>
      <c r="C200" s="85" t="s">
        <v>139</v>
      </c>
      <c r="D200" s="41" t="s">
        <v>388</v>
      </c>
      <c r="E200" s="42">
        <f t="shared" si="3"/>
        <v>0.1</v>
      </c>
      <c r="F200" s="42">
        <v>0</v>
      </c>
      <c r="G200" s="43">
        <v>0.1</v>
      </c>
    </row>
    <row r="201" spans="1:7" ht="19.5" customHeight="1">
      <c r="A201" s="41" t="s">
        <v>369</v>
      </c>
      <c r="B201" s="81" t="s">
        <v>389</v>
      </c>
      <c r="C201" s="85" t="s">
        <v>139</v>
      </c>
      <c r="D201" s="41" t="s">
        <v>390</v>
      </c>
      <c r="E201" s="42">
        <f t="shared" si="3"/>
        <v>0.99</v>
      </c>
      <c r="F201" s="42">
        <v>0</v>
      </c>
      <c r="G201" s="43">
        <v>0.99</v>
      </c>
    </row>
    <row r="202" spans="1:7" ht="19.5" customHeight="1">
      <c r="A202" s="41" t="s">
        <v>369</v>
      </c>
      <c r="B202" s="81" t="s">
        <v>84</v>
      </c>
      <c r="C202" s="85" t="s">
        <v>139</v>
      </c>
      <c r="D202" s="41" t="s">
        <v>223</v>
      </c>
      <c r="E202" s="42">
        <f t="shared" si="3"/>
        <v>0.7</v>
      </c>
      <c r="F202" s="42">
        <v>0</v>
      </c>
      <c r="G202" s="43">
        <v>0.7</v>
      </c>
    </row>
    <row r="203" spans="1:7" ht="19.5" customHeight="1">
      <c r="A203" s="41" t="s">
        <v>38</v>
      </c>
      <c r="B203" s="81" t="s">
        <v>38</v>
      </c>
      <c r="C203" s="85" t="s">
        <v>38</v>
      </c>
      <c r="D203" s="41" t="s">
        <v>140</v>
      </c>
      <c r="E203" s="42">
        <f t="shared" si="3"/>
        <v>530.13</v>
      </c>
      <c r="F203" s="42">
        <v>466.4</v>
      </c>
      <c r="G203" s="43">
        <v>63.73</v>
      </c>
    </row>
    <row r="204" spans="1:7" ht="19.5" customHeight="1">
      <c r="A204" s="41" t="s">
        <v>38</v>
      </c>
      <c r="B204" s="81" t="s">
        <v>38</v>
      </c>
      <c r="C204" s="85" t="s">
        <v>38</v>
      </c>
      <c r="D204" s="41" t="s">
        <v>141</v>
      </c>
      <c r="E204" s="42">
        <f t="shared" si="3"/>
        <v>530.13</v>
      </c>
      <c r="F204" s="42">
        <v>466.4</v>
      </c>
      <c r="G204" s="43">
        <v>63.73</v>
      </c>
    </row>
    <row r="205" spans="1:7" ht="19.5" customHeight="1">
      <c r="A205" s="41" t="s">
        <v>38</v>
      </c>
      <c r="B205" s="81" t="s">
        <v>38</v>
      </c>
      <c r="C205" s="85" t="s">
        <v>38</v>
      </c>
      <c r="D205" s="41" t="s">
        <v>358</v>
      </c>
      <c r="E205" s="42">
        <f t="shared" si="3"/>
        <v>466.4</v>
      </c>
      <c r="F205" s="42">
        <v>466.4</v>
      </c>
      <c r="G205" s="43">
        <v>0</v>
      </c>
    </row>
    <row r="206" spans="1:7" ht="19.5" customHeight="1">
      <c r="A206" s="41" t="s">
        <v>359</v>
      </c>
      <c r="B206" s="81" t="s">
        <v>88</v>
      </c>
      <c r="C206" s="85" t="s">
        <v>142</v>
      </c>
      <c r="D206" s="41" t="s">
        <v>360</v>
      </c>
      <c r="E206" s="42">
        <f t="shared" si="3"/>
        <v>155</v>
      </c>
      <c r="F206" s="42">
        <v>155</v>
      </c>
      <c r="G206" s="43">
        <v>0</v>
      </c>
    </row>
    <row r="207" spans="1:7" ht="19.5" customHeight="1">
      <c r="A207" s="41" t="s">
        <v>359</v>
      </c>
      <c r="B207" s="81" t="s">
        <v>87</v>
      </c>
      <c r="C207" s="85" t="s">
        <v>142</v>
      </c>
      <c r="D207" s="41" t="s">
        <v>361</v>
      </c>
      <c r="E207" s="42">
        <f t="shared" si="3"/>
        <v>6.68</v>
      </c>
      <c r="F207" s="42">
        <v>6.68</v>
      </c>
      <c r="G207" s="43">
        <v>0</v>
      </c>
    </row>
    <row r="208" spans="1:7" ht="19.5" customHeight="1">
      <c r="A208" s="41" t="s">
        <v>359</v>
      </c>
      <c r="B208" s="81" t="s">
        <v>228</v>
      </c>
      <c r="C208" s="85" t="s">
        <v>142</v>
      </c>
      <c r="D208" s="41" t="s">
        <v>400</v>
      </c>
      <c r="E208" s="42">
        <f t="shared" si="3"/>
        <v>136</v>
      </c>
      <c r="F208" s="42">
        <v>136</v>
      </c>
      <c r="G208" s="43">
        <v>0</v>
      </c>
    </row>
    <row r="209" spans="1:7" ht="19.5" customHeight="1">
      <c r="A209" s="41" t="s">
        <v>359</v>
      </c>
      <c r="B209" s="81" t="s">
        <v>96</v>
      </c>
      <c r="C209" s="85" t="s">
        <v>142</v>
      </c>
      <c r="D209" s="41" t="s">
        <v>363</v>
      </c>
      <c r="E209" s="42">
        <f t="shared" si="3"/>
        <v>59</v>
      </c>
      <c r="F209" s="42">
        <v>59</v>
      </c>
      <c r="G209" s="43">
        <v>0</v>
      </c>
    </row>
    <row r="210" spans="1:7" ht="19.5" customHeight="1">
      <c r="A210" s="41" t="s">
        <v>359</v>
      </c>
      <c r="B210" s="81" t="s">
        <v>108</v>
      </c>
      <c r="C210" s="85" t="s">
        <v>142</v>
      </c>
      <c r="D210" s="41" t="s">
        <v>403</v>
      </c>
      <c r="E210" s="42">
        <f t="shared" si="3"/>
        <v>26.5</v>
      </c>
      <c r="F210" s="42">
        <v>26.5</v>
      </c>
      <c r="G210" s="43">
        <v>0</v>
      </c>
    </row>
    <row r="211" spans="1:7" ht="19.5" customHeight="1">
      <c r="A211" s="41" t="s">
        <v>359</v>
      </c>
      <c r="B211" s="81" t="s">
        <v>364</v>
      </c>
      <c r="C211" s="85" t="s">
        <v>142</v>
      </c>
      <c r="D211" s="41" t="s">
        <v>365</v>
      </c>
      <c r="E211" s="42">
        <f t="shared" si="3"/>
        <v>37.5</v>
      </c>
      <c r="F211" s="42">
        <v>37.5</v>
      </c>
      <c r="G211" s="43">
        <v>0</v>
      </c>
    </row>
    <row r="212" spans="1:7" ht="19.5" customHeight="1">
      <c r="A212" s="41" t="s">
        <v>359</v>
      </c>
      <c r="B212" s="81" t="s">
        <v>401</v>
      </c>
      <c r="C212" s="85" t="s">
        <v>142</v>
      </c>
      <c r="D212" s="41" t="s">
        <v>402</v>
      </c>
      <c r="E212" s="42">
        <f t="shared" si="3"/>
        <v>2.5</v>
      </c>
      <c r="F212" s="42">
        <v>2.5</v>
      </c>
      <c r="G212" s="43">
        <v>0</v>
      </c>
    </row>
    <row r="213" spans="1:7" ht="19.5" customHeight="1">
      <c r="A213" s="41" t="s">
        <v>359</v>
      </c>
      <c r="B213" s="81" t="s">
        <v>367</v>
      </c>
      <c r="C213" s="85" t="s">
        <v>142</v>
      </c>
      <c r="D213" s="41" t="s">
        <v>211</v>
      </c>
      <c r="E213" s="42">
        <f t="shared" si="3"/>
        <v>41</v>
      </c>
      <c r="F213" s="42">
        <v>41</v>
      </c>
      <c r="G213" s="43">
        <v>0</v>
      </c>
    </row>
    <row r="214" spans="1:7" ht="19.5" customHeight="1">
      <c r="A214" s="41" t="s">
        <v>359</v>
      </c>
      <c r="B214" s="81" t="s">
        <v>84</v>
      </c>
      <c r="C214" s="85" t="s">
        <v>142</v>
      </c>
      <c r="D214" s="41" t="s">
        <v>212</v>
      </c>
      <c r="E214" s="42">
        <f t="shared" si="3"/>
        <v>2.22</v>
      </c>
      <c r="F214" s="42">
        <v>2.22</v>
      </c>
      <c r="G214" s="43">
        <v>0</v>
      </c>
    </row>
    <row r="215" spans="1:7" ht="19.5" customHeight="1">
      <c r="A215" s="41" t="s">
        <v>38</v>
      </c>
      <c r="B215" s="81" t="s">
        <v>38</v>
      </c>
      <c r="C215" s="85" t="s">
        <v>38</v>
      </c>
      <c r="D215" s="41" t="s">
        <v>368</v>
      </c>
      <c r="E215" s="42">
        <f t="shared" si="3"/>
        <v>63.73</v>
      </c>
      <c r="F215" s="42">
        <v>0</v>
      </c>
      <c r="G215" s="43">
        <v>63.73</v>
      </c>
    </row>
    <row r="216" spans="1:7" ht="19.5" customHeight="1">
      <c r="A216" s="41" t="s">
        <v>369</v>
      </c>
      <c r="B216" s="81" t="s">
        <v>88</v>
      </c>
      <c r="C216" s="85" t="s">
        <v>142</v>
      </c>
      <c r="D216" s="41" t="s">
        <v>370</v>
      </c>
      <c r="E216" s="42">
        <f t="shared" si="3"/>
        <v>17.9</v>
      </c>
      <c r="F216" s="42">
        <v>0</v>
      </c>
      <c r="G216" s="43">
        <v>17.9</v>
      </c>
    </row>
    <row r="217" spans="1:7" ht="19.5" customHeight="1">
      <c r="A217" s="41" t="s">
        <v>369</v>
      </c>
      <c r="B217" s="81" t="s">
        <v>87</v>
      </c>
      <c r="C217" s="85" t="s">
        <v>142</v>
      </c>
      <c r="D217" s="41" t="s">
        <v>399</v>
      </c>
      <c r="E217" s="42">
        <f t="shared" si="3"/>
        <v>0.5</v>
      </c>
      <c r="F217" s="42">
        <v>0</v>
      </c>
      <c r="G217" s="43">
        <v>0.5</v>
      </c>
    </row>
    <row r="218" spans="1:7" ht="19.5" customHeight="1">
      <c r="A218" s="41" t="s">
        <v>369</v>
      </c>
      <c r="B218" s="81" t="s">
        <v>228</v>
      </c>
      <c r="C218" s="85" t="s">
        <v>142</v>
      </c>
      <c r="D218" s="41" t="s">
        <v>375</v>
      </c>
      <c r="E218" s="42">
        <f t="shared" si="3"/>
        <v>7.6</v>
      </c>
      <c r="F218" s="42">
        <v>0</v>
      </c>
      <c r="G218" s="43">
        <v>7.6</v>
      </c>
    </row>
    <row r="219" spans="1:7" ht="19.5" customHeight="1">
      <c r="A219" s="41" t="s">
        <v>369</v>
      </c>
      <c r="B219" s="81" t="s">
        <v>110</v>
      </c>
      <c r="C219" s="85" t="s">
        <v>142</v>
      </c>
      <c r="D219" s="41" t="s">
        <v>377</v>
      </c>
      <c r="E219" s="42">
        <f t="shared" si="3"/>
        <v>13</v>
      </c>
      <c r="F219" s="42">
        <v>0</v>
      </c>
      <c r="G219" s="43">
        <v>13</v>
      </c>
    </row>
    <row r="220" spans="1:7" ht="19.5" customHeight="1">
      <c r="A220" s="41" t="s">
        <v>369</v>
      </c>
      <c r="B220" s="81" t="s">
        <v>367</v>
      </c>
      <c r="C220" s="85" t="s">
        <v>142</v>
      </c>
      <c r="D220" s="41" t="s">
        <v>378</v>
      </c>
      <c r="E220" s="42">
        <f t="shared" si="3"/>
        <v>4</v>
      </c>
      <c r="F220" s="42">
        <v>0</v>
      </c>
      <c r="G220" s="43">
        <v>4</v>
      </c>
    </row>
    <row r="221" spans="1:7" ht="19.5" customHeight="1">
      <c r="A221" s="41" t="s">
        <v>369</v>
      </c>
      <c r="B221" s="81" t="s">
        <v>382</v>
      </c>
      <c r="C221" s="85" t="s">
        <v>142</v>
      </c>
      <c r="D221" s="41" t="s">
        <v>217</v>
      </c>
      <c r="E221" s="42">
        <f t="shared" si="3"/>
        <v>1.2</v>
      </c>
      <c r="F221" s="42">
        <v>0</v>
      </c>
      <c r="G221" s="43">
        <v>1.2</v>
      </c>
    </row>
    <row r="222" spans="1:7" ht="19.5" customHeight="1">
      <c r="A222" s="41" t="s">
        <v>369</v>
      </c>
      <c r="B222" s="81" t="s">
        <v>384</v>
      </c>
      <c r="C222" s="85" t="s">
        <v>142</v>
      </c>
      <c r="D222" s="41" t="s">
        <v>385</v>
      </c>
      <c r="E222" s="42">
        <f t="shared" si="3"/>
        <v>4.38</v>
      </c>
      <c r="F222" s="42">
        <v>0</v>
      </c>
      <c r="G222" s="43">
        <v>4.38</v>
      </c>
    </row>
    <row r="223" spans="1:7" ht="19.5" customHeight="1">
      <c r="A223" s="41" t="s">
        <v>369</v>
      </c>
      <c r="B223" s="81" t="s">
        <v>387</v>
      </c>
      <c r="C223" s="85" t="s">
        <v>142</v>
      </c>
      <c r="D223" s="41" t="s">
        <v>388</v>
      </c>
      <c r="E223" s="42">
        <f t="shared" si="3"/>
        <v>2.6</v>
      </c>
      <c r="F223" s="42">
        <v>0</v>
      </c>
      <c r="G223" s="43">
        <v>2.6</v>
      </c>
    </row>
    <row r="224" spans="1:7" ht="19.5" customHeight="1">
      <c r="A224" s="41" t="s">
        <v>369</v>
      </c>
      <c r="B224" s="81" t="s">
        <v>389</v>
      </c>
      <c r="C224" s="85" t="s">
        <v>142</v>
      </c>
      <c r="D224" s="41" t="s">
        <v>390</v>
      </c>
      <c r="E224" s="42">
        <f t="shared" si="3"/>
        <v>4.65</v>
      </c>
      <c r="F224" s="42">
        <v>0</v>
      </c>
      <c r="G224" s="43">
        <v>4.65</v>
      </c>
    </row>
    <row r="225" spans="1:7" ht="19.5" customHeight="1">
      <c r="A225" s="41" t="s">
        <v>369</v>
      </c>
      <c r="B225" s="81" t="s">
        <v>84</v>
      </c>
      <c r="C225" s="85" t="s">
        <v>142</v>
      </c>
      <c r="D225" s="41" t="s">
        <v>223</v>
      </c>
      <c r="E225" s="42">
        <f t="shared" si="3"/>
        <v>7.9</v>
      </c>
      <c r="F225" s="42">
        <v>0</v>
      </c>
      <c r="G225" s="43">
        <v>7.9</v>
      </c>
    </row>
    <row r="226" spans="1:7" ht="19.5" customHeight="1">
      <c r="A226" s="41" t="s">
        <v>38</v>
      </c>
      <c r="B226" s="81" t="s">
        <v>38</v>
      </c>
      <c r="C226" s="85" t="s">
        <v>38</v>
      </c>
      <c r="D226" s="41" t="s">
        <v>143</v>
      </c>
      <c r="E226" s="42">
        <f t="shared" si="3"/>
        <v>199.82999999999998</v>
      </c>
      <c r="F226" s="42">
        <v>197.42</v>
      </c>
      <c r="G226" s="43">
        <v>2.41</v>
      </c>
    </row>
    <row r="227" spans="1:7" ht="19.5" customHeight="1">
      <c r="A227" s="41" t="s">
        <v>38</v>
      </c>
      <c r="B227" s="81" t="s">
        <v>38</v>
      </c>
      <c r="C227" s="85" t="s">
        <v>38</v>
      </c>
      <c r="D227" s="41" t="s">
        <v>144</v>
      </c>
      <c r="E227" s="42">
        <f t="shared" si="3"/>
        <v>199.82999999999998</v>
      </c>
      <c r="F227" s="42">
        <v>197.42</v>
      </c>
      <c r="G227" s="43">
        <v>2.41</v>
      </c>
    </row>
    <row r="228" spans="1:7" ht="19.5" customHeight="1">
      <c r="A228" s="41" t="s">
        <v>38</v>
      </c>
      <c r="B228" s="81" t="s">
        <v>38</v>
      </c>
      <c r="C228" s="85" t="s">
        <v>38</v>
      </c>
      <c r="D228" s="41" t="s">
        <v>358</v>
      </c>
      <c r="E228" s="42">
        <f t="shared" si="3"/>
        <v>197.42</v>
      </c>
      <c r="F228" s="42">
        <v>197.42</v>
      </c>
      <c r="G228" s="43">
        <v>0</v>
      </c>
    </row>
    <row r="229" spans="1:7" ht="19.5" customHeight="1">
      <c r="A229" s="41" t="s">
        <v>359</v>
      </c>
      <c r="B229" s="81" t="s">
        <v>88</v>
      </c>
      <c r="C229" s="85" t="s">
        <v>145</v>
      </c>
      <c r="D229" s="41" t="s">
        <v>360</v>
      </c>
      <c r="E229" s="42">
        <f t="shared" si="3"/>
        <v>80.4</v>
      </c>
      <c r="F229" s="42">
        <v>80.4</v>
      </c>
      <c r="G229" s="43">
        <v>0</v>
      </c>
    </row>
    <row r="230" spans="1:7" ht="19.5" customHeight="1">
      <c r="A230" s="41" t="s">
        <v>359</v>
      </c>
      <c r="B230" s="81" t="s">
        <v>87</v>
      </c>
      <c r="C230" s="85" t="s">
        <v>145</v>
      </c>
      <c r="D230" s="41" t="s">
        <v>361</v>
      </c>
      <c r="E230" s="42">
        <f t="shared" si="3"/>
        <v>2.13</v>
      </c>
      <c r="F230" s="42">
        <v>2.13</v>
      </c>
      <c r="G230" s="43">
        <v>0</v>
      </c>
    </row>
    <row r="231" spans="1:7" ht="19.5" customHeight="1">
      <c r="A231" s="41" t="s">
        <v>359</v>
      </c>
      <c r="B231" s="81" t="s">
        <v>228</v>
      </c>
      <c r="C231" s="85" t="s">
        <v>145</v>
      </c>
      <c r="D231" s="41" t="s">
        <v>400</v>
      </c>
      <c r="E231" s="42">
        <f t="shared" si="3"/>
        <v>29.28</v>
      </c>
      <c r="F231" s="42">
        <v>29.28</v>
      </c>
      <c r="G231" s="43">
        <v>0</v>
      </c>
    </row>
    <row r="232" spans="1:7" ht="19.5" customHeight="1">
      <c r="A232" s="41" t="s">
        <v>359</v>
      </c>
      <c r="B232" s="81" t="s">
        <v>96</v>
      </c>
      <c r="C232" s="85" t="s">
        <v>145</v>
      </c>
      <c r="D232" s="41" t="s">
        <v>363</v>
      </c>
      <c r="E232" s="42">
        <f t="shared" si="3"/>
        <v>35</v>
      </c>
      <c r="F232" s="42">
        <v>35</v>
      </c>
      <c r="G232" s="43">
        <v>0</v>
      </c>
    </row>
    <row r="233" spans="1:7" ht="19.5" customHeight="1">
      <c r="A233" s="41" t="s">
        <v>359</v>
      </c>
      <c r="B233" s="81" t="s">
        <v>108</v>
      </c>
      <c r="C233" s="85" t="s">
        <v>145</v>
      </c>
      <c r="D233" s="41" t="s">
        <v>403</v>
      </c>
      <c r="E233" s="42">
        <f t="shared" si="3"/>
        <v>14</v>
      </c>
      <c r="F233" s="42">
        <v>14</v>
      </c>
      <c r="G233" s="43">
        <v>0</v>
      </c>
    </row>
    <row r="234" spans="1:7" ht="19.5" customHeight="1">
      <c r="A234" s="41" t="s">
        <v>359</v>
      </c>
      <c r="B234" s="81" t="s">
        <v>364</v>
      </c>
      <c r="C234" s="85" t="s">
        <v>145</v>
      </c>
      <c r="D234" s="41" t="s">
        <v>365</v>
      </c>
      <c r="E234" s="42">
        <f t="shared" si="3"/>
        <v>15.61</v>
      </c>
      <c r="F234" s="42">
        <v>15.61</v>
      </c>
      <c r="G234" s="43">
        <v>0</v>
      </c>
    </row>
    <row r="235" spans="1:7" ht="19.5" customHeight="1">
      <c r="A235" s="41" t="s">
        <v>359</v>
      </c>
      <c r="B235" s="81" t="s">
        <v>367</v>
      </c>
      <c r="C235" s="85" t="s">
        <v>145</v>
      </c>
      <c r="D235" s="41" t="s">
        <v>211</v>
      </c>
      <c r="E235" s="42">
        <f t="shared" si="3"/>
        <v>21</v>
      </c>
      <c r="F235" s="42">
        <v>21</v>
      </c>
      <c r="G235" s="43">
        <v>0</v>
      </c>
    </row>
    <row r="236" spans="1:7" ht="19.5" customHeight="1">
      <c r="A236" s="41" t="s">
        <v>38</v>
      </c>
      <c r="B236" s="81" t="s">
        <v>38</v>
      </c>
      <c r="C236" s="85" t="s">
        <v>38</v>
      </c>
      <c r="D236" s="41" t="s">
        <v>368</v>
      </c>
      <c r="E236" s="42">
        <f t="shared" si="3"/>
        <v>2.41</v>
      </c>
      <c r="F236" s="42">
        <v>0</v>
      </c>
      <c r="G236" s="43">
        <v>2.41</v>
      </c>
    </row>
    <row r="237" spans="1:7" ht="19.5" customHeight="1">
      <c r="A237" s="41" t="s">
        <v>369</v>
      </c>
      <c r="B237" s="81" t="s">
        <v>389</v>
      </c>
      <c r="C237" s="85" t="s">
        <v>145</v>
      </c>
      <c r="D237" s="41" t="s">
        <v>390</v>
      </c>
      <c r="E237" s="42">
        <f t="shared" si="3"/>
        <v>2.41</v>
      </c>
      <c r="F237" s="42">
        <v>0</v>
      </c>
      <c r="G237" s="43">
        <v>2.41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7"/>
      <c r="B1" s="28"/>
      <c r="C1" s="28"/>
      <c r="D1" s="28"/>
      <c r="E1" s="28"/>
      <c r="F1" s="72" t="s">
        <v>404</v>
      </c>
    </row>
    <row r="2" spans="1:6" ht="19.5" customHeight="1">
      <c r="A2" s="93" t="s">
        <v>405</v>
      </c>
      <c r="B2" s="93"/>
      <c r="C2" s="93"/>
      <c r="D2" s="93"/>
      <c r="E2" s="93"/>
      <c r="F2" s="93"/>
    </row>
    <row r="3" spans="1:6" ht="19.5" customHeight="1">
      <c r="A3" s="31" t="s">
        <v>0</v>
      </c>
      <c r="B3" s="31"/>
      <c r="C3" s="31"/>
      <c r="D3" s="79"/>
      <c r="E3" s="79"/>
      <c r="F3" s="11" t="s">
        <v>5</v>
      </c>
    </row>
    <row r="4" spans="1:6" ht="19.5" customHeight="1">
      <c r="A4" s="106" t="s">
        <v>68</v>
      </c>
      <c r="B4" s="107"/>
      <c r="C4" s="108"/>
      <c r="D4" s="154" t="s">
        <v>69</v>
      </c>
      <c r="E4" s="147" t="s">
        <v>406</v>
      </c>
      <c r="F4" s="112" t="s">
        <v>71</v>
      </c>
    </row>
    <row r="5" spans="1:6" ht="19.5" customHeight="1">
      <c r="A5" s="37" t="s">
        <v>78</v>
      </c>
      <c r="B5" s="36" t="s">
        <v>79</v>
      </c>
      <c r="C5" s="38" t="s">
        <v>80</v>
      </c>
      <c r="D5" s="155"/>
      <c r="E5" s="147"/>
      <c r="F5" s="112"/>
    </row>
    <row r="6" spans="1:6" ht="19.5" customHeight="1">
      <c r="A6" s="81" t="s">
        <v>38</v>
      </c>
      <c r="B6" s="81" t="s">
        <v>38</v>
      </c>
      <c r="C6" s="81" t="s">
        <v>38</v>
      </c>
      <c r="D6" s="86" t="s">
        <v>38</v>
      </c>
      <c r="E6" s="86" t="s">
        <v>58</v>
      </c>
      <c r="F6" s="87">
        <v>38850.08</v>
      </c>
    </row>
    <row r="7" spans="1:6" ht="19.5" customHeight="1">
      <c r="A7" s="81" t="s">
        <v>38</v>
      </c>
      <c r="B7" s="81" t="s">
        <v>38</v>
      </c>
      <c r="C7" s="81" t="s">
        <v>38</v>
      </c>
      <c r="D7" s="86" t="s">
        <v>38</v>
      </c>
      <c r="E7" s="86" t="s">
        <v>81</v>
      </c>
      <c r="F7" s="87">
        <v>38850.08</v>
      </c>
    </row>
    <row r="8" spans="1:6" ht="19.5" customHeight="1">
      <c r="A8" s="81" t="s">
        <v>38</v>
      </c>
      <c r="B8" s="81" t="s">
        <v>38</v>
      </c>
      <c r="C8" s="81" t="s">
        <v>38</v>
      </c>
      <c r="D8" s="86" t="s">
        <v>38</v>
      </c>
      <c r="E8" s="86" t="s">
        <v>82</v>
      </c>
      <c r="F8" s="87">
        <v>26723.08</v>
      </c>
    </row>
    <row r="9" spans="1:6" ht="19.5" customHeight="1">
      <c r="A9" s="81" t="s">
        <v>38</v>
      </c>
      <c r="B9" s="81" t="s">
        <v>38</v>
      </c>
      <c r="C9" s="81" t="s">
        <v>38</v>
      </c>
      <c r="D9" s="86" t="s">
        <v>38</v>
      </c>
      <c r="E9" s="86" t="s">
        <v>461</v>
      </c>
      <c r="F9" s="87">
        <v>9201.33</v>
      </c>
    </row>
    <row r="10" spans="1:6" ht="19.5" customHeight="1">
      <c r="A10" s="81" t="s">
        <v>86</v>
      </c>
      <c r="B10" s="81" t="s">
        <v>87</v>
      </c>
      <c r="C10" s="81" t="s">
        <v>87</v>
      </c>
      <c r="D10" s="86" t="s">
        <v>85</v>
      </c>
      <c r="E10" s="86" t="s">
        <v>407</v>
      </c>
      <c r="F10" s="87">
        <v>7224.17</v>
      </c>
    </row>
    <row r="11" spans="1:6" ht="19.5" customHeight="1">
      <c r="A11" s="81" t="s">
        <v>86</v>
      </c>
      <c r="B11" s="81" t="s">
        <v>87</v>
      </c>
      <c r="C11" s="81" t="s">
        <v>87</v>
      </c>
      <c r="D11" s="86" t="s">
        <v>85</v>
      </c>
      <c r="E11" s="86" t="s">
        <v>408</v>
      </c>
      <c r="F11" s="87">
        <v>800</v>
      </c>
    </row>
    <row r="12" spans="1:6" ht="19.5" customHeight="1">
      <c r="A12" s="81" t="s">
        <v>86</v>
      </c>
      <c r="B12" s="81" t="s">
        <v>87</v>
      </c>
      <c r="C12" s="81" t="s">
        <v>87</v>
      </c>
      <c r="D12" s="86" t="s">
        <v>85</v>
      </c>
      <c r="E12" s="86" t="s">
        <v>409</v>
      </c>
      <c r="F12" s="87">
        <v>625</v>
      </c>
    </row>
    <row r="13" spans="1:6" ht="19.5" customHeight="1">
      <c r="A13" s="81" t="s">
        <v>86</v>
      </c>
      <c r="B13" s="81" t="s">
        <v>87</v>
      </c>
      <c r="C13" s="81" t="s">
        <v>87</v>
      </c>
      <c r="D13" s="86" t="s">
        <v>85</v>
      </c>
      <c r="E13" s="86" t="s">
        <v>410</v>
      </c>
      <c r="F13" s="87">
        <v>120</v>
      </c>
    </row>
    <row r="14" spans="1:6" ht="19.5" customHeight="1">
      <c r="A14" s="81" t="s">
        <v>86</v>
      </c>
      <c r="B14" s="81" t="s">
        <v>87</v>
      </c>
      <c r="C14" s="81" t="s">
        <v>87</v>
      </c>
      <c r="D14" s="86" t="s">
        <v>85</v>
      </c>
      <c r="E14" s="86" t="s">
        <v>411</v>
      </c>
      <c r="F14" s="87">
        <v>362.16</v>
      </c>
    </row>
    <row r="15" spans="1:6" ht="19.5" customHeight="1">
      <c r="A15" s="81" t="s">
        <v>86</v>
      </c>
      <c r="B15" s="81" t="s">
        <v>87</v>
      </c>
      <c r="C15" s="81" t="s">
        <v>87</v>
      </c>
      <c r="D15" s="86" t="s">
        <v>85</v>
      </c>
      <c r="E15" s="86" t="s">
        <v>412</v>
      </c>
      <c r="F15" s="87">
        <v>50</v>
      </c>
    </row>
    <row r="16" spans="1:6" ht="19.5" customHeight="1">
      <c r="A16" s="81" t="s">
        <v>86</v>
      </c>
      <c r="B16" s="81" t="s">
        <v>87</v>
      </c>
      <c r="C16" s="81" t="s">
        <v>87</v>
      </c>
      <c r="D16" s="86" t="s">
        <v>85</v>
      </c>
      <c r="E16" s="86" t="s">
        <v>413</v>
      </c>
      <c r="F16" s="87">
        <v>20</v>
      </c>
    </row>
    <row r="17" spans="1:6" ht="19.5" customHeight="1">
      <c r="A17" s="81" t="s">
        <v>38</v>
      </c>
      <c r="B17" s="81" t="s">
        <v>38</v>
      </c>
      <c r="C17" s="81" t="s">
        <v>38</v>
      </c>
      <c r="D17" s="86" t="s">
        <v>38</v>
      </c>
      <c r="E17" s="86" t="s">
        <v>92</v>
      </c>
      <c r="F17" s="87">
        <v>8672.48</v>
      </c>
    </row>
    <row r="18" spans="1:6" ht="19.5" customHeight="1">
      <c r="A18" s="81" t="s">
        <v>86</v>
      </c>
      <c r="B18" s="81" t="s">
        <v>87</v>
      </c>
      <c r="C18" s="81" t="s">
        <v>91</v>
      </c>
      <c r="D18" s="86" t="s">
        <v>85</v>
      </c>
      <c r="E18" s="86" t="s">
        <v>414</v>
      </c>
      <c r="F18" s="87">
        <v>473.47</v>
      </c>
    </row>
    <row r="19" spans="1:6" ht="19.5" customHeight="1">
      <c r="A19" s="81" t="s">
        <v>86</v>
      </c>
      <c r="B19" s="81" t="s">
        <v>87</v>
      </c>
      <c r="C19" s="81" t="s">
        <v>91</v>
      </c>
      <c r="D19" s="86" t="s">
        <v>85</v>
      </c>
      <c r="E19" s="86" t="s">
        <v>415</v>
      </c>
      <c r="F19" s="87">
        <v>562.48</v>
      </c>
    </row>
    <row r="20" spans="1:6" ht="19.5" customHeight="1">
      <c r="A20" s="81" t="s">
        <v>86</v>
      </c>
      <c r="B20" s="81" t="s">
        <v>87</v>
      </c>
      <c r="C20" s="81" t="s">
        <v>91</v>
      </c>
      <c r="D20" s="86" t="s">
        <v>85</v>
      </c>
      <c r="E20" s="86" t="s">
        <v>416</v>
      </c>
      <c r="F20" s="87">
        <v>167.74</v>
      </c>
    </row>
    <row r="21" spans="1:6" ht="19.5" customHeight="1">
      <c r="A21" s="81" t="s">
        <v>86</v>
      </c>
      <c r="B21" s="81" t="s">
        <v>87</v>
      </c>
      <c r="C21" s="81" t="s">
        <v>91</v>
      </c>
      <c r="D21" s="86" t="s">
        <v>85</v>
      </c>
      <c r="E21" s="86" t="s">
        <v>417</v>
      </c>
      <c r="F21" s="87">
        <v>123.41</v>
      </c>
    </row>
    <row r="22" spans="1:6" ht="19.5" customHeight="1">
      <c r="A22" s="81" t="s">
        <v>86</v>
      </c>
      <c r="B22" s="81" t="s">
        <v>87</v>
      </c>
      <c r="C22" s="81" t="s">
        <v>91</v>
      </c>
      <c r="D22" s="86" t="s">
        <v>85</v>
      </c>
      <c r="E22" s="86" t="s">
        <v>418</v>
      </c>
      <c r="F22" s="87">
        <v>67.95</v>
      </c>
    </row>
    <row r="23" spans="1:6" ht="19.5" customHeight="1">
      <c r="A23" s="81" t="s">
        <v>86</v>
      </c>
      <c r="B23" s="81" t="s">
        <v>87</v>
      </c>
      <c r="C23" s="81" t="s">
        <v>91</v>
      </c>
      <c r="D23" s="86" t="s">
        <v>85</v>
      </c>
      <c r="E23" s="86" t="s">
        <v>419</v>
      </c>
      <c r="F23" s="87">
        <v>247.68</v>
      </c>
    </row>
    <row r="24" spans="1:6" ht="19.5" customHeight="1">
      <c r="A24" s="81" t="s">
        <v>86</v>
      </c>
      <c r="B24" s="81" t="s">
        <v>87</v>
      </c>
      <c r="C24" s="81" t="s">
        <v>91</v>
      </c>
      <c r="D24" s="86" t="s">
        <v>85</v>
      </c>
      <c r="E24" s="86" t="s">
        <v>420</v>
      </c>
      <c r="F24" s="87">
        <v>156</v>
      </c>
    </row>
    <row r="25" spans="1:6" ht="19.5" customHeight="1">
      <c r="A25" s="81" t="s">
        <v>86</v>
      </c>
      <c r="B25" s="81" t="s">
        <v>87</v>
      </c>
      <c r="C25" s="81" t="s">
        <v>91</v>
      </c>
      <c r="D25" s="86" t="s">
        <v>85</v>
      </c>
      <c r="E25" s="86" t="s">
        <v>411</v>
      </c>
      <c r="F25" s="87">
        <v>28.35</v>
      </c>
    </row>
    <row r="26" spans="1:6" ht="19.5" customHeight="1">
      <c r="A26" s="81" t="s">
        <v>86</v>
      </c>
      <c r="B26" s="81" t="s">
        <v>87</v>
      </c>
      <c r="C26" s="81" t="s">
        <v>91</v>
      </c>
      <c r="D26" s="86" t="s">
        <v>85</v>
      </c>
      <c r="E26" s="86" t="s">
        <v>421</v>
      </c>
      <c r="F26" s="87">
        <v>202.26</v>
      </c>
    </row>
    <row r="27" spans="1:6" ht="19.5" customHeight="1">
      <c r="A27" s="81" t="s">
        <v>86</v>
      </c>
      <c r="B27" s="81" t="s">
        <v>87</v>
      </c>
      <c r="C27" s="81" t="s">
        <v>91</v>
      </c>
      <c r="D27" s="86" t="s">
        <v>85</v>
      </c>
      <c r="E27" s="86" t="s">
        <v>422</v>
      </c>
      <c r="F27" s="87">
        <v>123.64</v>
      </c>
    </row>
    <row r="28" spans="1:6" ht="19.5" customHeight="1">
      <c r="A28" s="81" t="s">
        <v>86</v>
      </c>
      <c r="B28" s="81" t="s">
        <v>87</v>
      </c>
      <c r="C28" s="81" t="s">
        <v>91</v>
      </c>
      <c r="D28" s="86" t="s">
        <v>85</v>
      </c>
      <c r="E28" s="86" t="s">
        <v>423</v>
      </c>
      <c r="F28" s="87">
        <v>73.65</v>
      </c>
    </row>
    <row r="29" spans="1:6" ht="19.5" customHeight="1">
      <c r="A29" s="81" t="s">
        <v>86</v>
      </c>
      <c r="B29" s="81" t="s">
        <v>87</v>
      </c>
      <c r="C29" s="81" t="s">
        <v>91</v>
      </c>
      <c r="D29" s="86" t="s">
        <v>85</v>
      </c>
      <c r="E29" s="86" t="s">
        <v>424</v>
      </c>
      <c r="F29" s="87">
        <v>305.55</v>
      </c>
    </row>
    <row r="30" spans="1:6" ht="19.5" customHeight="1">
      <c r="A30" s="81" t="s">
        <v>86</v>
      </c>
      <c r="B30" s="81" t="s">
        <v>87</v>
      </c>
      <c r="C30" s="81" t="s">
        <v>91</v>
      </c>
      <c r="D30" s="86" t="s">
        <v>85</v>
      </c>
      <c r="E30" s="86" t="s">
        <v>425</v>
      </c>
      <c r="F30" s="87">
        <v>98</v>
      </c>
    </row>
    <row r="31" spans="1:6" ht="19.5" customHeight="1">
      <c r="A31" s="81" t="s">
        <v>86</v>
      </c>
      <c r="B31" s="81" t="s">
        <v>87</v>
      </c>
      <c r="C31" s="81" t="s">
        <v>91</v>
      </c>
      <c r="D31" s="86" t="s">
        <v>85</v>
      </c>
      <c r="E31" s="86" t="s">
        <v>426</v>
      </c>
      <c r="F31" s="87">
        <v>112.8</v>
      </c>
    </row>
    <row r="32" spans="1:6" ht="19.5" customHeight="1">
      <c r="A32" s="81" t="s">
        <v>86</v>
      </c>
      <c r="B32" s="81" t="s">
        <v>87</v>
      </c>
      <c r="C32" s="81" t="s">
        <v>91</v>
      </c>
      <c r="D32" s="86" t="s">
        <v>85</v>
      </c>
      <c r="E32" s="86" t="s">
        <v>427</v>
      </c>
      <c r="F32" s="87">
        <v>119.17</v>
      </c>
    </row>
    <row r="33" spans="1:6" ht="19.5" customHeight="1">
      <c r="A33" s="81" t="s">
        <v>86</v>
      </c>
      <c r="B33" s="81" t="s">
        <v>87</v>
      </c>
      <c r="C33" s="81" t="s">
        <v>91</v>
      </c>
      <c r="D33" s="86" t="s">
        <v>85</v>
      </c>
      <c r="E33" s="86" t="s">
        <v>428</v>
      </c>
      <c r="F33" s="87">
        <v>15</v>
      </c>
    </row>
    <row r="34" spans="1:6" ht="19.5" customHeight="1">
      <c r="A34" s="81" t="s">
        <v>86</v>
      </c>
      <c r="B34" s="81" t="s">
        <v>87</v>
      </c>
      <c r="C34" s="81" t="s">
        <v>91</v>
      </c>
      <c r="D34" s="86" t="s">
        <v>85</v>
      </c>
      <c r="E34" s="86" t="s">
        <v>429</v>
      </c>
      <c r="F34" s="87">
        <v>34.25</v>
      </c>
    </row>
    <row r="35" spans="1:6" ht="19.5" customHeight="1">
      <c r="A35" s="81" t="s">
        <v>86</v>
      </c>
      <c r="B35" s="81" t="s">
        <v>87</v>
      </c>
      <c r="C35" s="81" t="s">
        <v>91</v>
      </c>
      <c r="D35" s="86" t="s">
        <v>85</v>
      </c>
      <c r="E35" s="86" t="s">
        <v>430</v>
      </c>
      <c r="F35" s="87">
        <v>4120.5</v>
      </c>
    </row>
    <row r="36" spans="1:6" ht="19.5" customHeight="1">
      <c r="A36" s="81" t="s">
        <v>86</v>
      </c>
      <c r="B36" s="81" t="s">
        <v>87</v>
      </c>
      <c r="C36" s="81" t="s">
        <v>91</v>
      </c>
      <c r="D36" s="86" t="s">
        <v>85</v>
      </c>
      <c r="E36" s="86" t="s">
        <v>431</v>
      </c>
      <c r="F36" s="87">
        <v>218.99</v>
      </c>
    </row>
    <row r="37" spans="1:6" ht="19.5" customHeight="1">
      <c r="A37" s="81" t="s">
        <v>86</v>
      </c>
      <c r="B37" s="81" t="s">
        <v>87</v>
      </c>
      <c r="C37" s="81" t="s">
        <v>91</v>
      </c>
      <c r="D37" s="86" t="s">
        <v>85</v>
      </c>
      <c r="E37" s="86" t="s">
        <v>432</v>
      </c>
      <c r="F37" s="87">
        <v>1105.5</v>
      </c>
    </row>
    <row r="38" spans="1:6" ht="19.5" customHeight="1">
      <c r="A38" s="81" t="s">
        <v>86</v>
      </c>
      <c r="B38" s="81" t="s">
        <v>87</v>
      </c>
      <c r="C38" s="81" t="s">
        <v>91</v>
      </c>
      <c r="D38" s="86" t="s">
        <v>85</v>
      </c>
      <c r="E38" s="86" t="s">
        <v>433</v>
      </c>
      <c r="F38" s="87">
        <v>46.31</v>
      </c>
    </row>
    <row r="39" spans="1:6" ht="19.5" customHeight="1">
      <c r="A39" s="81" t="s">
        <v>86</v>
      </c>
      <c r="B39" s="81" t="s">
        <v>87</v>
      </c>
      <c r="C39" s="81" t="s">
        <v>91</v>
      </c>
      <c r="D39" s="86" t="s">
        <v>85</v>
      </c>
      <c r="E39" s="86" t="s">
        <v>434</v>
      </c>
      <c r="F39" s="87">
        <v>38.1</v>
      </c>
    </row>
    <row r="40" spans="1:6" ht="19.5" customHeight="1">
      <c r="A40" s="81" t="s">
        <v>86</v>
      </c>
      <c r="B40" s="81" t="s">
        <v>87</v>
      </c>
      <c r="C40" s="81" t="s">
        <v>91</v>
      </c>
      <c r="D40" s="86" t="s">
        <v>85</v>
      </c>
      <c r="E40" s="86" t="s">
        <v>435</v>
      </c>
      <c r="F40" s="87">
        <v>64</v>
      </c>
    </row>
    <row r="41" spans="1:6" ht="19.5" customHeight="1">
      <c r="A41" s="81" t="s">
        <v>86</v>
      </c>
      <c r="B41" s="81" t="s">
        <v>87</v>
      </c>
      <c r="C41" s="81" t="s">
        <v>91</v>
      </c>
      <c r="D41" s="86" t="s">
        <v>85</v>
      </c>
      <c r="E41" s="86" t="s">
        <v>436</v>
      </c>
      <c r="F41" s="87">
        <v>167.68</v>
      </c>
    </row>
    <row r="42" spans="1:6" ht="19.5" customHeight="1">
      <c r="A42" s="81" t="s">
        <v>38</v>
      </c>
      <c r="B42" s="81" t="s">
        <v>38</v>
      </c>
      <c r="C42" s="81" t="s">
        <v>38</v>
      </c>
      <c r="D42" s="86" t="s">
        <v>38</v>
      </c>
      <c r="E42" s="86" t="s">
        <v>94</v>
      </c>
      <c r="F42" s="87">
        <v>2301.37</v>
      </c>
    </row>
    <row r="43" spans="1:6" ht="19.5" customHeight="1">
      <c r="A43" s="81" t="s">
        <v>86</v>
      </c>
      <c r="B43" s="81" t="s">
        <v>87</v>
      </c>
      <c r="C43" s="81" t="s">
        <v>93</v>
      </c>
      <c r="D43" s="86" t="s">
        <v>85</v>
      </c>
      <c r="E43" s="86" t="s">
        <v>407</v>
      </c>
      <c r="F43" s="87">
        <v>1422.71</v>
      </c>
    </row>
    <row r="44" spans="1:6" ht="19.5" customHeight="1">
      <c r="A44" s="81" t="s">
        <v>86</v>
      </c>
      <c r="B44" s="81" t="s">
        <v>87</v>
      </c>
      <c r="C44" s="81" t="s">
        <v>93</v>
      </c>
      <c r="D44" s="86" t="s">
        <v>85</v>
      </c>
      <c r="E44" s="86" t="s">
        <v>437</v>
      </c>
      <c r="F44" s="87">
        <v>470</v>
      </c>
    </row>
    <row r="45" spans="1:6" ht="19.5" customHeight="1">
      <c r="A45" s="81" t="s">
        <v>86</v>
      </c>
      <c r="B45" s="81" t="s">
        <v>87</v>
      </c>
      <c r="C45" s="81" t="s">
        <v>93</v>
      </c>
      <c r="D45" s="86" t="s">
        <v>85</v>
      </c>
      <c r="E45" s="86" t="s">
        <v>411</v>
      </c>
      <c r="F45" s="87">
        <v>165.7</v>
      </c>
    </row>
    <row r="46" spans="1:6" ht="19.5" customHeight="1">
      <c r="A46" s="81" t="s">
        <v>86</v>
      </c>
      <c r="B46" s="81" t="s">
        <v>87</v>
      </c>
      <c r="C46" s="81" t="s">
        <v>93</v>
      </c>
      <c r="D46" s="86" t="s">
        <v>85</v>
      </c>
      <c r="E46" s="86" t="s">
        <v>438</v>
      </c>
      <c r="F46" s="87">
        <v>43.4</v>
      </c>
    </row>
    <row r="47" spans="1:6" ht="19.5" customHeight="1">
      <c r="A47" s="81" t="s">
        <v>86</v>
      </c>
      <c r="B47" s="81" t="s">
        <v>87</v>
      </c>
      <c r="C47" s="81" t="s">
        <v>93</v>
      </c>
      <c r="D47" s="86" t="s">
        <v>85</v>
      </c>
      <c r="E47" s="86" t="s">
        <v>439</v>
      </c>
      <c r="F47" s="87">
        <v>199.56</v>
      </c>
    </row>
    <row r="48" spans="1:6" ht="19.5" customHeight="1">
      <c r="A48" s="81" t="s">
        <v>38</v>
      </c>
      <c r="B48" s="81" t="s">
        <v>38</v>
      </c>
      <c r="C48" s="81" t="s">
        <v>38</v>
      </c>
      <c r="D48" s="86" t="s">
        <v>38</v>
      </c>
      <c r="E48" s="86" t="s">
        <v>101</v>
      </c>
      <c r="F48" s="87">
        <v>100</v>
      </c>
    </row>
    <row r="49" spans="1:6" ht="19.5" customHeight="1">
      <c r="A49" s="81" t="s">
        <v>99</v>
      </c>
      <c r="B49" s="81" t="s">
        <v>100</v>
      </c>
      <c r="C49" s="81" t="s">
        <v>87</v>
      </c>
      <c r="D49" s="86" t="s">
        <v>85</v>
      </c>
      <c r="E49" s="86" t="s">
        <v>440</v>
      </c>
      <c r="F49" s="87">
        <v>100</v>
      </c>
    </row>
    <row r="50" spans="1:6" ht="19.5" customHeight="1">
      <c r="A50" s="81" t="s">
        <v>38</v>
      </c>
      <c r="B50" s="81" t="s">
        <v>38</v>
      </c>
      <c r="C50" s="81" t="s">
        <v>38</v>
      </c>
      <c r="D50" s="86" t="s">
        <v>38</v>
      </c>
      <c r="E50" s="86" t="s">
        <v>109</v>
      </c>
      <c r="F50" s="87">
        <v>49.25</v>
      </c>
    </row>
    <row r="51" spans="1:6" ht="19.5" customHeight="1">
      <c r="A51" s="81" t="s">
        <v>107</v>
      </c>
      <c r="B51" s="81" t="s">
        <v>100</v>
      </c>
      <c r="C51" s="81" t="s">
        <v>108</v>
      </c>
      <c r="D51" s="86" t="s">
        <v>85</v>
      </c>
      <c r="E51" s="86" t="s">
        <v>441</v>
      </c>
      <c r="F51" s="87">
        <v>49.25</v>
      </c>
    </row>
    <row r="52" spans="1:6" ht="19.5" customHeight="1">
      <c r="A52" s="81" t="s">
        <v>38</v>
      </c>
      <c r="B52" s="81" t="s">
        <v>38</v>
      </c>
      <c r="C52" s="81" t="s">
        <v>38</v>
      </c>
      <c r="D52" s="86" t="s">
        <v>38</v>
      </c>
      <c r="E52" s="86" t="s">
        <v>82</v>
      </c>
      <c r="F52" s="87">
        <v>12127</v>
      </c>
    </row>
    <row r="53" spans="1:6" ht="19.5" customHeight="1">
      <c r="A53" s="81" t="s">
        <v>38</v>
      </c>
      <c r="B53" s="81" t="s">
        <v>38</v>
      </c>
      <c r="C53" s="81" t="s">
        <v>38</v>
      </c>
      <c r="D53" s="86" t="s">
        <v>38</v>
      </c>
      <c r="E53" s="86" t="s">
        <v>90</v>
      </c>
      <c r="F53" s="87">
        <v>12127</v>
      </c>
    </row>
    <row r="54" spans="1:6" ht="19.5" customHeight="1">
      <c r="A54" s="81" t="s">
        <v>86</v>
      </c>
      <c r="B54" s="81" t="s">
        <v>87</v>
      </c>
      <c r="C54" s="81" t="s">
        <v>87</v>
      </c>
      <c r="D54" s="86" t="s">
        <v>116</v>
      </c>
      <c r="E54" s="86" t="s">
        <v>442</v>
      </c>
      <c r="F54" s="87">
        <v>12127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zhouli</dc:creator>
  <cp:keywords/>
  <dc:description/>
  <cp:lastModifiedBy>zhouli</cp:lastModifiedBy>
  <dcterms:created xsi:type="dcterms:W3CDTF">2019-02-15T07:38:59Z</dcterms:created>
  <dcterms:modified xsi:type="dcterms:W3CDTF">2019-02-21T07:35:48Z</dcterms:modified>
  <cp:category/>
  <cp:version/>
  <cp:contentType/>
  <cp:contentStatus/>
</cp:coreProperties>
</file>